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o\Documents\Book Predict Analyt Kindle\Sheets for PA manuscript\"/>
    </mc:Choice>
  </mc:AlternateContent>
  <bookViews>
    <workbookView xWindow="0" yWindow="120" windowWidth="19152" windowHeight="8472" activeTab="6"/>
  </bookViews>
  <sheets>
    <sheet name="7.1.1-4" sheetId="1" r:id="rId1"/>
    <sheet name="7.1.5-7" sheetId="2" r:id="rId2"/>
    <sheet name="7.2.1-2" sheetId="3" r:id="rId3"/>
    <sheet name="7.2.5-8" sheetId="4" r:id="rId4"/>
    <sheet name="7.2.7" sheetId="5" r:id="rId5"/>
    <sheet name="7.2.9-10" sheetId="7" r:id="rId6"/>
    <sheet name="7.2.11-16" sheetId="8" r:id="rId7"/>
  </sheets>
  <calcPr calcId="171027"/>
</workbook>
</file>

<file path=xl/calcChain.xml><?xml version="1.0" encoding="utf-8"?>
<calcChain xmlns="http://schemas.openxmlformats.org/spreadsheetml/2006/main">
  <c r="AE7" i="8" l="1"/>
  <c r="S9" i="8"/>
  <c r="T9" i="8"/>
  <c r="S10" i="8"/>
  <c r="T10" i="8"/>
  <c r="S11" i="8"/>
  <c r="T11" i="8"/>
  <c r="S12" i="8"/>
  <c r="T12" i="8"/>
  <c r="S13" i="8"/>
  <c r="T13" i="8"/>
  <c r="S14" i="8"/>
  <c r="T14" i="8"/>
  <c r="S15" i="8"/>
  <c r="T15" i="8"/>
  <c r="S16" i="8"/>
  <c r="T16" i="8"/>
  <c r="S17" i="8"/>
  <c r="T17" i="8"/>
  <c r="S18" i="8"/>
  <c r="T18" i="8"/>
  <c r="S19" i="8"/>
  <c r="T19" i="8"/>
  <c r="S20" i="8"/>
  <c r="T20" i="8"/>
  <c r="S21" i="8"/>
  <c r="T21" i="8"/>
  <c r="S22" i="8"/>
  <c r="T22" i="8"/>
  <c r="S23" i="8"/>
  <c r="T23" i="8"/>
  <c r="S24" i="8"/>
  <c r="T24" i="8"/>
  <c r="S25" i="8"/>
  <c r="T25" i="8"/>
  <c r="S26" i="8"/>
  <c r="T26" i="8"/>
  <c r="S27" i="8"/>
  <c r="T27" i="8"/>
  <c r="S28" i="8"/>
  <c r="T28" i="8"/>
  <c r="S29" i="8"/>
  <c r="T29" i="8"/>
  <c r="S30" i="8"/>
  <c r="T30" i="8"/>
  <c r="S31" i="8"/>
  <c r="T31" i="8"/>
  <c r="S32" i="8"/>
  <c r="T32" i="8"/>
  <c r="S33" i="8"/>
  <c r="T33" i="8"/>
  <c r="S34" i="8"/>
  <c r="T34" i="8"/>
  <c r="S35" i="8"/>
  <c r="T35" i="8"/>
  <c r="S36" i="8"/>
  <c r="T36" i="8"/>
  <c r="S37" i="8"/>
  <c r="T37" i="8"/>
  <c r="S38" i="8"/>
  <c r="T38" i="8"/>
  <c r="S39" i="8"/>
  <c r="T39" i="8"/>
  <c r="S40" i="8"/>
  <c r="T40" i="8"/>
  <c r="S41" i="8"/>
  <c r="T41" i="8"/>
  <c r="S42" i="8"/>
  <c r="T42" i="8"/>
  <c r="S43" i="8"/>
  <c r="T43" i="8"/>
  <c r="S44" i="8"/>
  <c r="T44" i="8"/>
  <c r="S45" i="8"/>
  <c r="T45" i="8"/>
  <c r="S46" i="8"/>
  <c r="T46" i="8"/>
  <c r="S47" i="8"/>
  <c r="T47" i="8"/>
  <c r="S48" i="8"/>
  <c r="T48" i="8"/>
  <c r="S49" i="8"/>
  <c r="T49" i="8"/>
  <c r="S50" i="8"/>
  <c r="T50" i="8"/>
  <c r="S51" i="8"/>
  <c r="T51" i="8"/>
  <c r="S52" i="8"/>
  <c r="T52" i="8"/>
  <c r="S53" i="8"/>
  <c r="T53" i="8"/>
  <c r="S54" i="8"/>
  <c r="T54" i="8"/>
  <c r="S55" i="8"/>
  <c r="T55" i="8"/>
  <c r="S56" i="8"/>
  <c r="T56" i="8"/>
  <c r="S57" i="8"/>
  <c r="T57" i="8"/>
  <c r="S58" i="8"/>
  <c r="T58" i="8"/>
  <c r="S59" i="8"/>
  <c r="T59" i="8"/>
  <c r="S60" i="8"/>
  <c r="T60" i="8"/>
  <c r="S61" i="8"/>
  <c r="T61" i="8"/>
  <c r="S62" i="8"/>
  <c r="T62" i="8"/>
  <c r="S63" i="8"/>
  <c r="T63" i="8"/>
  <c r="S64" i="8"/>
  <c r="T64" i="8"/>
  <c r="S65" i="8"/>
  <c r="T65" i="8"/>
  <c r="S66" i="8"/>
  <c r="T66" i="8"/>
  <c r="S67" i="8"/>
  <c r="T67" i="8"/>
  <c r="S68" i="8"/>
  <c r="T68" i="8"/>
  <c r="S69" i="8"/>
  <c r="T69" i="8"/>
  <c r="S70" i="8"/>
  <c r="T70" i="8"/>
  <c r="S71" i="8"/>
  <c r="T71" i="8"/>
  <c r="S72" i="8"/>
  <c r="T72" i="8"/>
  <c r="S73" i="8"/>
  <c r="T73" i="8"/>
  <c r="S74" i="8"/>
  <c r="T74" i="8"/>
  <c r="S75" i="8"/>
  <c r="T75" i="8"/>
  <c r="S76" i="8"/>
  <c r="T76" i="8"/>
  <c r="S77" i="8"/>
  <c r="T77" i="8"/>
  <c r="S78" i="8"/>
  <c r="T78" i="8"/>
  <c r="S79" i="8"/>
  <c r="T79" i="8"/>
  <c r="S80" i="8"/>
  <c r="T80" i="8"/>
  <c r="S81" i="8"/>
  <c r="T81" i="8"/>
  <c r="S82" i="8"/>
  <c r="T82" i="8"/>
  <c r="S83" i="8"/>
  <c r="T83" i="8"/>
  <c r="S84" i="8"/>
  <c r="T84" i="8"/>
  <c r="S85" i="8"/>
  <c r="T85" i="8"/>
  <c r="S86" i="8"/>
  <c r="T86" i="8"/>
  <c r="S87" i="8"/>
  <c r="T87" i="8"/>
  <c r="S88" i="8"/>
  <c r="T88" i="8"/>
  <c r="S89" i="8"/>
  <c r="T89" i="8"/>
  <c r="S90" i="8"/>
  <c r="T90" i="8"/>
  <c r="S91" i="8"/>
  <c r="T91" i="8"/>
  <c r="S92" i="8"/>
  <c r="T92" i="8"/>
  <c r="S93" i="8"/>
  <c r="T93" i="8"/>
  <c r="S94" i="8"/>
  <c r="T94" i="8"/>
  <c r="S95" i="8"/>
  <c r="T95" i="8"/>
  <c r="S96" i="8"/>
  <c r="T96" i="8"/>
  <c r="S97" i="8"/>
  <c r="T97" i="8"/>
  <c r="S98" i="8"/>
  <c r="T98" i="8"/>
  <c r="S99" i="8"/>
  <c r="T99" i="8"/>
  <c r="S100" i="8"/>
  <c r="T100" i="8"/>
  <c r="S101" i="8"/>
  <c r="T101" i="8"/>
  <c r="S102" i="8"/>
  <c r="T102" i="8"/>
  <c r="S103" i="8"/>
  <c r="T103" i="8"/>
  <c r="S104" i="8"/>
  <c r="T104" i="8"/>
  <c r="S105" i="8"/>
  <c r="T105" i="8"/>
  <c r="S106" i="8"/>
  <c r="T106" i="8"/>
  <c r="S107" i="8"/>
  <c r="T107" i="8"/>
  <c r="S108" i="8"/>
  <c r="T108" i="8"/>
  <c r="S109" i="8"/>
  <c r="T109" i="8"/>
  <c r="S110" i="8"/>
  <c r="T110" i="8"/>
  <c r="S111" i="8"/>
  <c r="T111" i="8"/>
  <c r="S112" i="8"/>
  <c r="T112" i="8"/>
  <c r="S113" i="8"/>
  <c r="T113" i="8"/>
  <c r="S114" i="8"/>
  <c r="T114" i="8"/>
  <c r="S115" i="8"/>
  <c r="T115" i="8"/>
  <c r="S116" i="8"/>
  <c r="T116" i="8"/>
  <c r="S117" i="8"/>
  <c r="T117" i="8"/>
  <c r="S118" i="8"/>
  <c r="T118" i="8"/>
  <c r="S119" i="8"/>
  <c r="T119" i="8"/>
  <c r="S120" i="8"/>
  <c r="T120" i="8"/>
  <c r="S121" i="8"/>
  <c r="T121" i="8"/>
  <c r="S122" i="8"/>
  <c r="T122" i="8"/>
  <c r="S123" i="8"/>
  <c r="T123" i="8"/>
  <c r="S124" i="8"/>
  <c r="T124" i="8"/>
  <c r="S125" i="8"/>
  <c r="T125" i="8"/>
  <c r="S126" i="8"/>
  <c r="T126" i="8"/>
  <c r="S127" i="8"/>
  <c r="T127" i="8"/>
  <c r="S128" i="8"/>
  <c r="T128" i="8"/>
  <c r="S129" i="8"/>
  <c r="T129" i="8"/>
  <c r="S130" i="8"/>
  <c r="T130" i="8"/>
  <c r="S131" i="8"/>
  <c r="T131" i="8"/>
  <c r="S132" i="8"/>
  <c r="T132" i="8"/>
  <c r="S133" i="8"/>
  <c r="T133" i="8"/>
  <c r="S134" i="8"/>
  <c r="T134" i="8"/>
  <c r="S135" i="8"/>
  <c r="T135" i="8"/>
  <c r="S136" i="8"/>
  <c r="T136" i="8"/>
  <c r="S137" i="8"/>
  <c r="T137" i="8"/>
  <c r="S138" i="8"/>
  <c r="T138" i="8"/>
  <c r="S139" i="8"/>
  <c r="T139" i="8"/>
  <c r="S140" i="8"/>
  <c r="T140" i="8"/>
  <c r="S141" i="8"/>
  <c r="T141" i="8"/>
  <c r="S142" i="8"/>
  <c r="T142" i="8"/>
  <c r="T8" i="8"/>
  <c r="S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Q101" i="8"/>
  <c r="Q102" i="8"/>
  <c r="Q103" i="8"/>
  <c r="Q104" i="8"/>
  <c r="Q105" i="8"/>
  <c r="Q106" i="8"/>
  <c r="Q107" i="8"/>
  <c r="Q108" i="8"/>
  <c r="Q109" i="8"/>
  <c r="Q110" i="8"/>
  <c r="Q111" i="8"/>
  <c r="Q112" i="8"/>
  <c r="Q113" i="8"/>
  <c r="Q114" i="8"/>
  <c r="Q115" i="8"/>
  <c r="Q116" i="8"/>
  <c r="Q117" i="8"/>
  <c r="Q118" i="8"/>
  <c r="Q119" i="8"/>
  <c r="Q120" i="8"/>
  <c r="Q121" i="8"/>
  <c r="Q122" i="8"/>
  <c r="Q123" i="8"/>
  <c r="Q124" i="8"/>
  <c r="Q125" i="8"/>
  <c r="Q126" i="8"/>
  <c r="Q127" i="8"/>
  <c r="Q128" i="8"/>
  <c r="Q129" i="8"/>
  <c r="Q130" i="8"/>
  <c r="Q131" i="8"/>
  <c r="Q132" i="8"/>
  <c r="Q133" i="8"/>
  <c r="Q134" i="8"/>
  <c r="Q135" i="8"/>
  <c r="Q136" i="8"/>
  <c r="Q137" i="8"/>
  <c r="Q138" i="8"/>
  <c r="Q139" i="8"/>
  <c r="Q140" i="8"/>
  <c r="Q141" i="8"/>
  <c r="Q142" i="8"/>
  <c r="Q8" i="8"/>
  <c r="Q7" i="8"/>
  <c r="D8" i="8"/>
  <c r="S7" i="8"/>
  <c r="T7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H3" i="8"/>
  <c r="M8" i="8"/>
  <c r="N8" i="8"/>
  <c r="M9" i="8"/>
  <c r="N9" i="8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M58" i="8"/>
  <c r="N58" i="8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M118" i="8"/>
  <c r="N118" i="8"/>
  <c r="M119" i="8"/>
  <c r="N119" i="8"/>
  <c r="M120" i="8"/>
  <c r="N120" i="8"/>
  <c r="M121" i="8"/>
  <c r="N121" i="8"/>
  <c r="M122" i="8"/>
  <c r="N122" i="8"/>
  <c r="M123" i="8"/>
  <c r="N123" i="8"/>
  <c r="M124" i="8"/>
  <c r="N124" i="8"/>
  <c r="M125" i="8"/>
  <c r="N125" i="8"/>
  <c r="M126" i="8"/>
  <c r="N126" i="8"/>
  <c r="M127" i="8"/>
  <c r="N127" i="8"/>
  <c r="M128" i="8"/>
  <c r="N128" i="8"/>
  <c r="M129" i="8"/>
  <c r="N129" i="8"/>
  <c r="M130" i="8"/>
  <c r="N130" i="8"/>
  <c r="M131" i="8"/>
  <c r="N131" i="8"/>
  <c r="M132" i="8"/>
  <c r="N132" i="8"/>
  <c r="M133" i="8"/>
  <c r="N133" i="8"/>
  <c r="M134" i="8"/>
  <c r="N134" i="8"/>
  <c r="M135" i="8"/>
  <c r="N135" i="8"/>
  <c r="M136" i="8"/>
  <c r="N136" i="8"/>
  <c r="M137" i="8"/>
  <c r="N137" i="8"/>
  <c r="M138" i="8"/>
  <c r="N138" i="8"/>
  <c r="M139" i="8"/>
  <c r="N139" i="8"/>
  <c r="M140" i="8"/>
  <c r="N140" i="8"/>
  <c r="M141" i="8"/>
  <c r="N141" i="8"/>
  <c r="M142" i="8"/>
  <c r="N142" i="8"/>
  <c r="N7" i="8"/>
  <c r="M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7" i="8"/>
  <c r="AD7" i="8"/>
  <c r="AE8" i="8"/>
  <c r="AE9" i="8"/>
  <c r="AE10" i="8"/>
  <c r="AE11" i="8"/>
  <c r="AE12" i="8"/>
  <c r="AE13" i="8"/>
  <c r="AE14" i="8"/>
  <c r="AE15" i="8"/>
  <c r="AE16" i="8"/>
  <c r="AE17" i="8"/>
  <c r="AE18" i="8"/>
  <c r="AE19" i="8"/>
  <c r="AE20" i="8"/>
  <c r="AE21" i="8"/>
  <c r="AE22" i="8"/>
  <c r="AE23" i="8"/>
  <c r="AE24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8" i="8"/>
  <c r="AD9" i="8"/>
  <c r="AD10" i="8"/>
  <c r="AD11" i="8"/>
  <c r="AD12" i="8"/>
  <c r="C4" i="8" l="1"/>
  <c r="C5" i="8" s="1"/>
  <c r="L5" i="7"/>
  <c r="C5" i="7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C57" i="7" s="1"/>
  <c r="C58" i="7" s="1"/>
  <c r="C59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109" i="7" s="1"/>
  <c r="C110" i="7" s="1"/>
  <c r="C111" i="7" s="1"/>
  <c r="C112" i="7" s="1"/>
  <c r="C113" i="7" s="1"/>
  <c r="C114" i="7" s="1"/>
  <c r="C115" i="7" s="1"/>
  <c r="C116" i="7" s="1"/>
  <c r="C117" i="7" s="1"/>
  <c r="C118" i="7" s="1"/>
  <c r="C119" i="7" s="1"/>
  <c r="C120" i="7" s="1"/>
  <c r="C121" i="7" s="1"/>
  <c r="C122" i="7" s="1"/>
  <c r="C123" i="7" s="1"/>
  <c r="C124" i="7" s="1"/>
  <c r="C125" i="7" s="1"/>
  <c r="C126" i="7" s="1"/>
  <c r="C127" i="7" s="1"/>
  <c r="C128" i="7" s="1"/>
  <c r="C129" i="7" s="1"/>
  <c r="C130" i="7" s="1"/>
  <c r="C131" i="7" s="1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L4" i="7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3" i="5"/>
  <c r="C6" i="8" l="1"/>
  <c r="C7" i="8" s="1"/>
  <c r="L6" i="7"/>
  <c r="D7" i="8" l="1"/>
  <c r="C8" i="8"/>
  <c r="L7" i="7"/>
  <c r="M7" i="7"/>
  <c r="D9" i="8" l="1"/>
  <c r="C9" i="8"/>
  <c r="D10" i="8"/>
  <c r="L8" i="7"/>
  <c r="M8" i="7"/>
  <c r="C10" i="8" l="1"/>
  <c r="L9" i="7"/>
  <c r="M9" i="7"/>
  <c r="M10" i="7"/>
  <c r="U3" i="3"/>
  <c r="U4" i="3"/>
  <c r="U5" i="3"/>
  <c r="U6" i="3"/>
  <c r="U7" i="3"/>
  <c r="U8" i="3"/>
  <c r="U9" i="3"/>
  <c r="U10" i="3"/>
  <c r="U11" i="3"/>
  <c r="U12" i="3"/>
  <c r="U2" i="3"/>
  <c r="C11" i="8" l="1"/>
  <c r="D11" i="8"/>
  <c r="L10" i="7"/>
  <c r="B98" i="4"/>
  <c r="C98" i="4"/>
  <c r="D98" i="4"/>
  <c r="D99" i="4" s="1"/>
  <c r="E98" i="4"/>
  <c r="F98" i="4"/>
  <c r="G98" i="4"/>
  <c r="B99" i="4"/>
  <c r="C99" i="4"/>
  <c r="E99" i="4"/>
  <c r="F99" i="4"/>
  <c r="F100" i="4" s="1"/>
  <c r="G99" i="4"/>
  <c r="G100" i="4"/>
  <c r="H98" i="2"/>
  <c r="I98" i="2"/>
  <c r="J98" i="2"/>
  <c r="H99" i="2"/>
  <c r="I99" i="2"/>
  <c r="J99" i="2"/>
  <c r="H100" i="2"/>
  <c r="I100" i="2"/>
  <c r="J100" i="2"/>
  <c r="H101" i="2"/>
  <c r="I101" i="2"/>
  <c r="J101" i="2"/>
  <c r="H102" i="2"/>
  <c r="I102" i="2"/>
  <c r="J102" i="2"/>
  <c r="H103" i="2"/>
  <c r="I103" i="2"/>
  <c r="J103" i="2"/>
  <c r="H104" i="2"/>
  <c r="I104" i="2"/>
  <c r="J104" i="2"/>
  <c r="H105" i="2"/>
  <c r="I105" i="2"/>
  <c r="J105" i="2"/>
  <c r="H106" i="2"/>
  <c r="I106" i="2"/>
  <c r="J106" i="2"/>
  <c r="H107" i="2"/>
  <c r="I107" i="2"/>
  <c r="J107" i="2"/>
  <c r="H108" i="2"/>
  <c r="I108" i="2"/>
  <c r="J108" i="2"/>
  <c r="H109" i="2"/>
  <c r="I109" i="2"/>
  <c r="J109" i="2"/>
  <c r="H110" i="2"/>
  <c r="I110" i="2"/>
  <c r="J110" i="2"/>
  <c r="H111" i="2"/>
  <c r="I111" i="2"/>
  <c r="J111" i="2"/>
  <c r="H112" i="2"/>
  <c r="I112" i="2"/>
  <c r="J112" i="2"/>
  <c r="H113" i="2"/>
  <c r="I113" i="2"/>
  <c r="J113" i="2"/>
  <c r="H114" i="2"/>
  <c r="I114" i="2"/>
  <c r="J114" i="2"/>
  <c r="H115" i="2"/>
  <c r="I115" i="2"/>
  <c r="J115" i="2"/>
  <c r="H116" i="2"/>
  <c r="I116" i="2"/>
  <c r="J116" i="2"/>
  <c r="H117" i="2"/>
  <c r="I117" i="2"/>
  <c r="J117" i="2"/>
  <c r="H118" i="2"/>
  <c r="I118" i="2"/>
  <c r="J118" i="2"/>
  <c r="H119" i="2"/>
  <c r="I119" i="2"/>
  <c r="J119" i="2"/>
  <c r="H120" i="2"/>
  <c r="I120" i="2"/>
  <c r="J120" i="2"/>
  <c r="H121" i="2"/>
  <c r="I121" i="2"/>
  <c r="J121" i="2"/>
  <c r="H122" i="2"/>
  <c r="I122" i="2"/>
  <c r="J122" i="2"/>
  <c r="H123" i="2"/>
  <c r="I123" i="2"/>
  <c r="J123" i="2"/>
  <c r="H124" i="2"/>
  <c r="I124" i="2"/>
  <c r="J124" i="2"/>
  <c r="H125" i="2"/>
  <c r="I125" i="2"/>
  <c r="J125" i="2"/>
  <c r="H126" i="2"/>
  <c r="I126" i="2"/>
  <c r="J126" i="2"/>
  <c r="H127" i="2"/>
  <c r="I127" i="2"/>
  <c r="J127" i="2"/>
  <c r="H128" i="2"/>
  <c r="I128" i="2"/>
  <c r="J128" i="2"/>
  <c r="H129" i="2"/>
  <c r="I129" i="2"/>
  <c r="J129" i="2"/>
  <c r="H130" i="2"/>
  <c r="I130" i="2"/>
  <c r="J130" i="2"/>
  <c r="H131" i="2"/>
  <c r="I131" i="2"/>
  <c r="J131" i="2"/>
  <c r="H132" i="2"/>
  <c r="I132" i="2"/>
  <c r="J132" i="2"/>
  <c r="H133" i="2"/>
  <c r="I133" i="2"/>
  <c r="J133" i="2"/>
  <c r="H134" i="2"/>
  <c r="I134" i="2"/>
  <c r="J134" i="2"/>
  <c r="H135" i="2"/>
  <c r="I135" i="2"/>
  <c r="J135" i="2"/>
  <c r="H136" i="2"/>
  <c r="I136" i="2"/>
  <c r="J136" i="2"/>
  <c r="H137" i="2"/>
  <c r="I137" i="2"/>
  <c r="J137" i="2"/>
  <c r="H138" i="2"/>
  <c r="I138" i="2"/>
  <c r="J138" i="2"/>
  <c r="H139" i="2"/>
  <c r="I139" i="2"/>
  <c r="J139" i="2"/>
  <c r="H140" i="2"/>
  <c r="I140" i="2"/>
  <c r="J140" i="2"/>
  <c r="H141" i="2"/>
  <c r="I141" i="2"/>
  <c r="J141" i="2"/>
  <c r="H142" i="2"/>
  <c r="I142" i="2"/>
  <c r="J142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2" i="8" l="1"/>
  <c r="D12" i="8"/>
  <c r="L11" i="7"/>
  <c r="M11" i="7"/>
  <c r="D100" i="4"/>
  <c r="E101" i="4" s="1"/>
  <c r="E100" i="4"/>
  <c r="F101" i="4"/>
  <c r="G102" i="4"/>
  <c r="G101" i="4"/>
  <c r="C100" i="4"/>
  <c r="B100" i="4"/>
  <c r="C101" i="4"/>
  <c r="C4" i="7"/>
  <c r="B3" i="4"/>
  <c r="F3" i="4"/>
  <c r="F4" i="4" s="1"/>
  <c r="D3" i="4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17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11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C97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33" i="2"/>
  <c r="C34" i="2"/>
  <c r="C35" i="2"/>
  <c r="C36" i="2"/>
  <c r="C37" i="2"/>
  <c r="C38" i="2"/>
  <c r="C9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2" i="1"/>
  <c r="C3" i="5"/>
  <c r="C4" i="5" s="1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S41" i="3"/>
  <c r="P41" i="3"/>
  <c r="M41" i="3"/>
  <c r="J41" i="3"/>
  <c r="C41" i="3"/>
  <c r="S40" i="3"/>
  <c r="P40" i="3"/>
  <c r="M40" i="3"/>
  <c r="J40" i="3"/>
  <c r="C40" i="3"/>
  <c r="S39" i="3"/>
  <c r="P39" i="3"/>
  <c r="M39" i="3"/>
  <c r="J39" i="3"/>
  <c r="C39" i="3"/>
  <c r="S38" i="3"/>
  <c r="P38" i="3"/>
  <c r="M38" i="3"/>
  <c r="J38" i="3"/>
  <c r="C38" i="3"/>
  <c r="S37" i="3"/>
  <c r="P37" i="3"/>
  <c r="M37" i="3"/>
  <c r="J37" i="3"/>
  <c r="C37" i="3"/>
  <c r="S36" i="3"/>
  <c r="P36" i="3"/>
  <c r="M36" i="3"/>
  <c r="J36" i="3"/>
  <c r="C36" i="3"/>
  <c r="S35" i="3"/>
  <c r="P35" i="3"/>
  <c r="M35" i="3"/>
  <c r="J35" i="3"/>
  <c r="C35" i="3"/>
  <c r="S34" i="3"/>
  <c r="P34" i="3"/>
  <c r="M34" i="3"/>
  <c r="J34" i="3"/>
  <c r="C34" i="3"/>
  <c r="S33" i="3"/>
  <c r="P33" i="3"/>
  <c r="M33" i="3"/>
  <c r="J33" i="3"/>
  <c r="C33" i="3"/>
  <c r="S32" i="3"/>
  <c r="P32" i="3"/>
  <c r="M32" i="3"/>
  <c r="J32" i="3"/>
  <c r="C32" i="3"/>
  <c r="S31" i="3"/>
  <c r="P31" i="3"/>
  <c r="M31" i="3"/>
  <c r="J31" i="3"/>
  <c r="C31" i="3"/>
  <c r="S30" i="3"/>
  <c r="P30" i="3"/>
  <c r="M30" i="3"/>
  <c r="J30" i="3"/>
  <c r="C30" i="3"/>
  <c r="S29" i="3"/>
  <c r="P29" i="3"/>
  <c r="M29" i="3"/>
  <c r="J29" i="3"/>
  <c r="C29" i="3"/>
  <c r="S28" i="3"/>
  <c r="P28" i="3"/>
  <c r="M28" i="3"/>
  <c r="J28" i="3"/>
  <c r="C28" i="3"/>
  <c r="S27" i="3"/>
  <c r="P27" i="3"/>
  <c r="M27" i="3"/>
  <c r="J27" i="3"/>
  <c r="C27" i="3"/>
  <c r="S26" i="3"/>
  <c r="P26" i="3"/>
  <c r="M26" i="3"/>
  <c r="J26" i="3"/>
  <c r="C26" i="3"/>
  <c r="S25" i="3"/>
  <c r="P25" i="3"/>
  <c r="M25" i="3"/>
  <c r="J25" i="3"/>
  <c r="C25" i="3"/>
  <c r="S24" i="3"/>
  <c r="P24" i="3"/>
  <c r="M24" i="3"/>
  <c r="J24" i="3"/>
  <c r="C24" i="3"/>
  <c r="S23" i="3"/>
  <c r="P23" i="3"/>
  <c r="M23" i="3"/>
  <c r="J23" i="3"/>
  <c r="C23" i="3"/>
  <c r="S22" i="3"/>
  <c r="P22" i="3"/>
  <c r="M22" i="3"/>
  <c r="J22" i="3"/>
  <c r="C22" i="3"/>
  <c r="S21" i="3"/>
  <c r="P21" i="3"/>
  <c r="M21" i="3"/>
  <c r="J21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D13" i="8" l="1"/>
  <c r="C13" i="8"/>
  <c r="L12" i="7"/>
  <c r="M12" i="7"/>
  <c r="F102" i="4"/>
  <c r="B101" i="4"/>
  <c r="D101" i="4"/>
  <c r="E102" i="4"/>
  <c r="C5" i="5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7" i="5" s="1"/>
  <c r="C78" i="5" s="1"/>
  <c r="C79" i="5" s="1"/>
  <c r="C80" i="5" s="1"/>
  <c r="C81" i="5" s="1"/>
  <c r="C82" i="5" s="1"/>
  <c r="C83" i="5" s="1"/>
  <c r="C84" i="5" s="1"/>
  <c r="C85" i="5" s="1"/>
  <c r="C86" i="5" s="1"/>
  <c r="C87" i="5" s="1"/>
  <c r="C88" i="5" s="1"/>
  <c r="C89" i="5" s="1"/>
  <c r="C90" i="5" s="1"/>
  <c r="C91" i="5" s="1"/>
  <c r="C92" i="5" s="1"/>
  <c r="C93" i="5" s="1"/>
  <c r="C94" i="5" s="1"/>
  <c r="C95" i="5" s="1"/>
  <c r="C96" i="5" s="1"/>
  <c r="C97" i="5" s="1"/>
  <c r="C98" i="5" s="1"/>
  <c r="C99" i="5" s="1"/>
  <c r="C100" i="5" s="1"/>
  <c r="C101" i="5" s="1"/>
  <c r="C102" i="5" s="1"/>
  <c r="C103" i="5" s="1"/>
  <c r="C104" i="5" s="1"/>
  <c r="C105" i="5" s="1"/>
  <c r="C106" i="5" s="1"/>
  <c r="C107" i="5" s="1"/>
  <c r="C108" i="5" s="1"/>
  <c r="C109" i="5" s="1"/>
  <c r="C110" i="5" s="1"/>
  <c r="C111" i="5" s="1"/>
  <c r="C112" i="5" s="1"/>
  <c r="C113" i="5" s="1"/>
  <c r="C114" i="5" s="1"/>
  <c r="C115" i="5" s="1"/>
  <c r="C116" i="5" s="1"/>
  <c r="C117" i="5" s="1"/>
  <c r="C118" i="5" s="1"/>
  <c r="C119" i="5" s="1"/>
  <c r="C120" i="5" s="1"/>
  <c r="C121" i="5" s="1"/>
  <c r="C122" i="5" s="1"/>
  <c r="C123" i="5" s="1"/>
  <c r="C124" i="5" s="1"/>
  <c r="C125" i="5" s="1"/>
  <c r="C126" i="5" s="1"/>
  <c r="C127" i="5" s="1"/>
  <c r="C128" i="5" s="1"/>
  <c r="C129" i="5" s="1"/>
  <c r="C130" i="5" s="1"/>
  <c r="C131" i="5" s="1"/>
  <c r="C132" i="5" s="1"/>
  <c r="C133" i="5" s="1"/>
  <c r="C134" i="5" s="1"/>
  <c r="C135" i="5" s="1"/>
  <c r="C136" i="5" s="1"/>
  <c r="C137" i="5" s="1"/>
  <c r="C138" i="5" s="1"/>
  <c r="C139" i="5" s="1"/>
  <c r="C140" i="5" s="1"/>
  <c r="C141" i="5" s="1"/>
  <c r="C142" i="5" s="1"/>
  <c r="B4" i="4"/>
  <c r="F5" i="4"/>
  <c r="G6" i="4" s="1"/>
  <c r="D4" i="4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E31" i="4"/>
  <c r="E21" i="4"/>
  <c r="E15" i="4"/>
  <c r="E11" i="4"/>
  <c r="E9" i="4"/>
  <c r="E7" i="4"/>
  <c r="E52" i="4"/>
  <c r="E50" i="4"/>
  <c r="E48" i="4"/>
  <c r="E46" i="4"/>
  <c r="E40" i="4"/>
  <c r="E36" i="4"/>
  <c r="E34" i="4"/>
  <c r="E32" i="4"/>
  <c r="E30" i="4"/>
  <c r="E24" i="4"/>
  <c r="E20" i="4"/>
  <c r="E18" i="4"/>
  <c r="E16" i="4"/>
  <c r="E14" i="4"/>
  <c r="E8" i="4"/>
  <c r="C14" i="8" l="1"/>
  <c r="D14" i="8"/>
  <c r="L13" i="7"/>
  <c r="M13" i="7"/>
  <c r="D7" i="7"/>
  <c r="F103" i="4"/>
  <c r="G103" i="4"/>
  <c r="D102" i="4"/>
  <c r="B102" i="4"/>
  <c r="C102" i="4"/>
  <c r="E103" i="4"/>
  <c r="E72" i="4"/>
  <c r="E57" i="4"/>
  <c r="E10" i="4"/>
  <c r="E26" i="4"/>
  <c r="E58" i="4"/>
  <c r="E90" i="4"/>
  <c r="E33" i="4"/>
  <c r="E12" i="4"/>
  <c r="E28" i="4"/>
  <c r="E44" i="4"/>
  <c r="E60" i="4"/>
  <c r="E76" i="4"/>
  <c r="E92" i="4"/>
  <c r="E19" i="4"/>
  <c r="E35" i="4"/>
  <c r="E65" i="4"/>
  <c r="E62" i="4"/>
  <c r="E78" i="4"/>
  <c r="E37" i="4"/>
  <c r="E73" i="4"/>
  <c r="E64" i="4"/>
  <c r="E80" i="4"/>
  <c r="E23" i="4"/>
  <c r="E41" i="4"/>
  <c r="E81" i="4"/>
  <c r="E66" i="4"/>
  <c r="E82" i="4"/>
  <c r="E25" i="4"/>
  <c r="E45" i="4"/>
  <c r="E89" i="4"/>
  <c r="E68" i="4"/>
  <c r="E84" i="4"/>
  <c r="E27" i="4"/>
  <c r="E49" i="4"/>
  <c r="D95" i="4"/>
  <c r="D96" i="4" s="1"/>
  <c r="D97" i="4" s="1"/>
  <c r="E97" i="4"/>
  <c r="E22" i="4"/>
  <c r="E38" i="4"/>
  <c r="E54" i="4"/>
  <c r="E70" i="4"/>
  <c r="E86" i="4"/>
  <c r="E13" i="4"/>
  <c r="E29" i="4"/>
  <c r="E53" i="4"/>
  <c r="B5" i="4"/>
  <c r="E88" i="4"/>
  <c r="E56" i="4"/>
  <c r="E42" i="4"/>
  <c r="E74" i="4"/>
  <c r="E17" i="4"/>
  <c r="E61" i="4"/>
  <c r="E94" i="4"/>
  <c r="E39" i="4"/>
  <c r="E43" i="4"/>
  <c r="E47" i="4"/>
  <c r="E51" i="4"/>
  <c r="E55" i="4"/>
  <c r="E59" i="4"/>
  <c r="E63" i="4"/>
  <c r="E69" i="4"/>
  <c r="E77" i="4"/>
  <c r="E85" i="4"/>
  <c r="E93" i="4"/>
  <c r="E6" i="4"/>
  <c r="F6" i="4"/>
  <c r="E67" i="4"/>
  <c r="E71" i="4"/>
  <c r="E75" i="4"/>
  <c r="E79" i="4"/>
  <c r="E83" i="4"/>
  <c r="E87" i="4"/>
  <c r="E91" i="4"/>
  <c r="E95" i="4"/>
  <c r="C15" i="8" l="1"/>
  <c r="D15" i="8"/>
  <c r="M15" i="7"/>
  <c r="M14" i="7"/>
  <c r="L14" i="7"/>
  <c r="C104" i="4"/>
  <c r="E104" i="4"/>
  <c r="F104" i="4"/>
  <c r="B103" i="4"/>
  <c r="C103" i="4"/>
  <c r="D103" i="4"/>
  <c r="G104" i="4"/>
  <c r="C6" i="4"/>
  <c r="B6" i="4"/>
  <c r="C7" i="4" s="1"/>
  <c r="E96" i="4"/>
  <c r="D8" i="7"/>
  <c r="F7" i="4"/>
  <c r="G7" i="4"/>
  <c r="C16" i="8" l="1"/>
  <c r="D16" i="8"/>
  <c r="L15" i="7"/>
  <c r="D104" i="4"/>
  <c r="B104" i="4"/>
  <c r="F105" i="4"/>
  <c r="G105" i="4"/>
  <c r="B7" i="4"/>
  <c r="C8" i="4"/>
  <c r="D9" i="7"/>
  <c r="F8" i="4"/>
  <c r="G8" i="4"/>
  <c r="D17" i="8" l="1"/>
  <c r="C17" i="8"/>
  <c r="L16" i="7"/>
  <c r="M16" i="7"/>
  <c r="M17" i="7"/>
  <c r="E106" i="4"/>
  <c r="D105" i="4"/>
  <c r="E105" i="4"/>
  <c r="F106" i="4"/>
  <c r="G106" i="4"/>
  <c r="B105" i="4"/>
  <c r="C105" i="4"/>
  <c r="C106" i="4"/>
  <c r="B8" i="4"/>
  <c r="D10" i="7"/>
  <c r="F9" i="4"/>
  <c r="G9" i="4"/>
  <c r="C18" i="8" l="1"/>
  <c r="D18" i="8"/>
  <c r="L17" i="7"/>
  <c r="B106" i="4"/>
  <c r="F107" i="4"/>
  <c r="G108" i="4"/>
  <c r="D106" i="4"/>
  <c r="E107" i="4" s="1"/>
  <c r="G107" i="4"/>
  <c r="B9" i="4"/>
  <c r="C9" i="4"/>
  <c r="D11" i="7"/>
  <c r="F10" i="4"/>
  <c r="G10" i="4"/>
  <c r="C19" i="8" l="1"/>
  <c r="D19" i="8"/>
  <c r="L18" i="7"/>
  <c r="M18" i="7"/>
  <c r="B107" i="4"/>
  <c r="C107" i="4"/>
  <c r="D107" i="4"/>
  <c r="F108" i="4"/>
  <c r="B10" i="4"/>
  <c r="C10" i="4"/>
  <c r="D12" i="7"/>
  <c r="F11" i="4"/>
  <c r="G11" i="4"/>
  <c r="D20" i="8" l="1"/>
  <c r="C20" i="8"/>
  <c r="M20" i="7"/>
  <c r="M19" i="7"/>
  <c r="L19" i="7"/>
  <c r="C109" i="4"/>
  <c r="F109" i="4"/>
  <c r="G109" i="4"/>
  <c r="D108" i="4"/>
  <c r="E108" i="4"/>
  <c r="B108" i="4"/>
  <c r="C108" i="4"/>
  <c r="B11" i="4"/>
  <c r="C11" i="4"/>
  <c r="D13" i="7"/>
  <c r="F12" i="4"/>
  <c r="G12" i="4"/>
  <c r="D21" i="8" l="1"/>
  <c r="C21" i="8"/>
  <c r="L20" i="7"/>
  <c r="B109" i="4"/>
  <c r="D109" i="4"/>
  <c r="E109" i="4"/>
  <c r="F110" i="4"/>
  <c r="G110" i="4"/>
  <c r="B12" i="4"/>
  <c r="C12" i="4"/>
  <c r="D14" i="7"/>
  <c r="F13" i="4"/>
  <c r="G13" i="4"/>
  <c r="D22" i="8" l="1"/>
  <c r="C22" i="8"/>
  <c r="L21" i="7"/>
  <c r="M21" i="7"/>
  <c r="M22" i="7"/>
  <c r="B110" i="4"/>
  <c r="F111" i="4"/>
  <c r="G111" i="4"/>
  <c r="D110" i="4"/>
  <c r="E110" i="4"/>
  <c r="C110" i="4"/>
  <c r="B13" i="4"/>
  <c r="C13" i="4"/>
  <c r="D15" i="7"/>
  <c r="F14" i="4"/>
  <c r="G14" i="4"/>
  <c r="C23" i="8" l="1"/>
  <c r="D23" i="8"/>
  <c r="M23" i="7"/>
  <c r="L22" i="7"/>
  <c r="B111" i="4"/>
  <c r="C111" i="4"/>
  <c r="D111" i="4"/>
  <c r="E111" i="4"/>
  <c r="F112" i="4"/>
  <c r="G112" i="4"/>
  <c r="B14" i="4"/>
  <c r="C14" i="4"/>
  <c r="D17" i="7"/>
  <c r="D16" i="7"/>
  <c r="F15" i="4"/>
  <c r="G15" i="4"/>
  <c r="D24" i="8" l="1"/>
  <c r="C24" i="8"/>
  <c r="D25" i="8"/>
  <c r="L23" i="7"/>
  <c r="G114" i="4"/>
  <c r="B112" i="4"/>
  <c r="C112" i="4"/>
  <c r="F113" i="4"/>
  <c r="G113" i="4"/>
  <c r="D112" i="4"/>
  <c r="E112" i="4"/>
  <c r="B15" i="4"/>
  <c r="C15" i="4"/>
  <c r="F16" i="4"/>
  <c r="G16" i="4"/>
  <c r="C25" i="8" l="1"/>
  <c r="L24" i="7"/>
  <c r="M24" i="7"/>
  <c r="E114" i="4"/>
  <c r="F114" i="4"/>
  <c r="D113" i="4"/>
  <c r="E113" i="4"/>
  <c r="B113" i="4"/>
  <c r="C113" i="4"/>
  <c r="B16" i="4"/>
  <c r="C16" i="4"/>
  <c r="D18" i="7"/>
  <c r="D19" i="7"/>
  <c r="F17" i="4"/>
  <c r="G17" i="4"/>
  <c r="D26" i="8" l="1"/>
  <c r="C26" i="8"/>
  <c r="L25" i="7"/>
  <c r="M25" i="7"/>
  <c r="M26" i="7"/>
  <c r="C115" i="4"/>
  <c r="D114" i="4"/>
  <c r="B114" i="4"/>
  <c r="C114" i="4"/>
  <c r="F115" i="4"/>
  <c r="G115" i="4"/>
  <c r="B17" i="4"/>
  <c r="C17" i="4"/>
  <c r="D20" i="7"/>
  <c r="F18" i="4"/>
  <c r="G18" i="4"/>
  <c r="C27" i="8" l="1"/>
  <c r="D27" i="8"/>
  <c r="M27" i="7"/>
  <c r="L26" i="7"/>
  <c r="C116" i="4"/>
  <c r="F116" i="4"/>
  <c r="G116" i="4"/>
  <c r="E115" i="4"/>
  <c r="B115" i="4"/>
  <c r="D115" i="4"/>
  <c r="E116" i="4" s="1"/>
  <c r="B18" i="4"/>
  <c r="C18" i="4"/>
  <c r="D21" i="7"/>
  <c r="F19" i="4"/>
  <c r="G19" i="4"/>
  <c r="C28" i="8" l="1"/>
  <c r="D28" i="8"/>
  <c r="L27" i="7"/>
  <c r="C117" i="4"/>
  <c r="D116" i="4"/>
  <c r="B116" i="4"/>
  <c r="F117" i="4"/>
  <c r="G117" i="4"/>
  <c r="B19" i="4"/>
  <c r="C19" i="4"/>
  <c r="F20" i="4"/>
  <c r="G20" i="4"/>
  <c r="D29" i="8" l="1"/>
  <c r="C29" i="8"/>
  <c r="L28" i="7"/>
  <c r="M28" i="7"/>
  <c r="F118" i="4"/>
  <c r="G118" i="4"/>
  <c r="B117" i="4"/>
  <c r="D117" i="4"/>
  <c r="E117" i="4"/>
  <c r="G119" i="4"/>
  <c r="B20" i="4"/>
  <c r="C20" i="4"/>
  <c r="D22" i="7"/>
  <c r="D23" i="7"/>
  <c r="F21" i="4"/>
  <c r="G21" i="4"/>
  <c r="G22" i="4"/>
  <c r="C30" i="8" l="1"/>
  <c r="D30" i="8"/>
  <c r="L29" i="7"/>
  <c r="M29" i="7"/>
  <c r="D118" i="4"/>
  <c r="B118" i="4"/>
  <c r="C118" i="4"/>
  <c r="E118" i="4"/>
  <c r="F119" i="4"/>
  <c r="B21" i="4"/>
  <c r="C21" i="4"/>
  <c r="D24" i="7"/>
  <c r="F22" i="4"/>
  <c r="C31" i="8" l="1"/>
  <c r="D31" i="8"/>
  <c r="M31" i="7"/>
  <c r="M30" i="7"/>
  <c r="L30" i="7"/>
  <c r="F120" i="4"/>
  <c r="G120" i="4"/>
  <c r="B119" i="4"/>
  <c r="C119" i="4"/>
  <c r="D119" i="4"/>
  <c r="E119" i="4"/>
  <c r="B22" i="4"/>
  <c r="C22" i="4"/>
  <c r="D25" i="7"/>
  <c r="F23" i="4"/>
  <c r="G23" i="4"/>
  <c r="C32" i="8" l="1"/>
  <c r="D32" i="8"/>
  <c r="L31" i="7"/>
  <c r="D120" i="4"/>
  <c r="F121" i="4"/>
  <c r="G121" i="4"/>
  <c r="B120" i="4"/>
  <c r="C120" i="4"/>
  <c r="E120" i="4"/>
  <c r="B23" i="4"/>
  <c r="C23" i="4"/>
  <c r="D26" i="7"/>
  <c r="F24" i="4"/>
  <c r="G24" i="4"/>
  <c r="D33" i="8" l="1"/>
  <c r="C33" i="8"/>
  <c r="L32" i="7"/>
  <c r="M32" i="7"/>
  <c r="B121" i="4"/>
  <c r="C121" i="4"/>
  <c r="F122" i="4"/>
  <c r="G122" i="4"/>
  <c r="D121" i="4"/>
  <c r="E121" i="4"/>
  <c r="B24" i="4"/>
  <c r="C24" i="4"/>
  <c r="F25" i="4"/>
  <c r="G25" i="4"/>
  <c r="C34" i="8" l="1"/>
  <c r="D34" i="8"/>
  <c r="L33" i="7"/>
  <c r="M33" i="7"/>
  <c r="M34" i="7"/>
  <c r="D122" i="4"/>
  <c r="E122" i="4"/>
  <c r="F123" i="4"/>
  <c r="G123" i="4"/>
  <c r="B122" i="4"/>
  <c r="C122" i="4"/>
  <c r="B25" i="4"/>
  <c r="C25" i="4"/>
  <c r="D27" i="7"/>
  <c r="F26" i="4"/>
  <c r="G26" i="4"/>
  <c r="C35" i="8" l="1"/>
  <c r="D35" i="8"/>
  <c r="M35" i="7"/>
  <c r="L34" i="7"/>
  <c r="B123" i="4"/>
  <c r="F124" i="4"/>
  <c r="G124" i="4"/>
  <c r="D123" i="4"/>
  <c r="E123" i="4"/>
  <c r="C124" i="4"/>
  <c r="C123" i="4"/>
  <c r="B26" i="4"/>
  <c r="C26" i="4"/>
  <c r="D28" i="7"/>
  <c r="F27" i="4"/>
  <c r="G27" i="4"/>
  <c r="C36" i="8" l="1"/>
  <c r="D36" i="8"/>
  <c r="L35" i="7"/>
  <c r="D124" i="4"/>
  <c r="E124" i="4"/>
  <c r="F125" i="4"/>
  <c r="G125" i="4"/>
  <c r="B124" i="4"/>
  <c r="B27" i="4"/>
  <c r="C27" i="4"/>
  <c r="D29" i="7"/>
  <c r="F28" i="4"/>
  <c r="G28" i="4"/>
  <c r="C37" i="8" l="1"/>
  <c r="D37" i="8"/>
  <c r="L36" i="7"/>
  <c r="M36" i="7"/>
  <c r="D125" i="4"/>
  <c r="E125" i="4"/>
  <c r="B125" i="4"/>
  <c r="C125" i="4"/>
  <c r="F126" i="4"/>
  <c r="G126" i="4"/>
  <c r="B28" i="4"/>
  <c r="C28" i="4"/>
  <c r="D30" i="7"/>
  <c r="F29" i="4"/>
  <c r="G29" i="4"/>
  <c r="D38" i="8" l="1"/>
  <c r="C38" i="8"/>
  <c r="L37" i="7"/>
  <c r="M37" i="7"/>
  <c r="D126" i="4"/>
  <c r="E126" i="4"/>
  <c r="F127" i="4"/>
  <c r="G127" i="4"/>
  <c r="B126" i="4"/>
  <c r="C126" i="4"/>
  <c r="E127" i="4"/>
  <c r="B29" i="4"/>
  <c r="C29" i="4"/>
  <c r="D31" i="7"/>
  <c r="F30" i="4"/>
  <c r="G30" i="4"/>
  <c r="C39" i="8" l="1"/>
  <c r="D39" i="8"/>
  <c r="L38" i="7"/>
  <c r="M38" i="7"/>
  <c r="B127" i="4"/>
  <c r="C127" i="4"/>
  <c r="D127" i="4"/>
  <c r="F128" i="4"/>
  <c r="G128" i="4"/>
  <c r="B30" i="4"/>
  <c r="C30" i="4"/>
  <c r="D32" i="7"/>
  <c r="F31" i="4"/>
  <c r="G31" i="4"/>
  <c r="D40" i="8" l="1"/>
  <c r="C40" i="8"/>
  <c r="L39" i="7"/>
  <c r="M39" i="7"/>
  <c r="F129" i="4"/>
  <c r="G129" i="4"/>
  <c r="D128" i="4"/>
  <c r="E128" i="4"/>
  <c r="B128" i="4"/>
  <c r="C128" i="4"/>
  <c r="B31" i="4"/>
  <c r="C31" i="4"/>
  <c r="D33" i="7"/>
  <c r="F32" i="4"/>
  <c r="G32" i="4"/>
  <c r="D41" i="8" l="1"/>
  <c r="C41" i="8"/>
  <c r="L40" i="7"/>
  <c r="M40" i="7"/>
  <c r="B129" i="4"/>
  <c r="C129" i="4"/>
  <c r="D129" i="4"/>
  <c r="E129" i="4"/>
  <c r="F130" i="4"/>
  <c r="G130" i="4"/>
  <c r="B32" i="4"/>
  <c r="C32" i="4"/>
  <c r="D34" i="7"/>
  <c r="F33" i="4"/>
  <c r="G33" i="4"/>
  <c r="D42" i="8" l="1"/>
  <c r="C42" i="8"/>
  <c r="L41" i="7"/>
  <c r="M41" i="7"/>
  <c r="F131" i="4"/>
  <c r="G131" i="4"/>
  <c r="D130" i="4"/>
  <c r="E130" i="4"/>
  <c r="B130" i="4"/>
  <c r="C130" i="4"/>
  <c r="B33" i="4"/>
  <c r="C33" i="4"/>
  <c r="D35" i="7"/>
  <c r="F34" i="4"/>
  <c r="G34" i="4"/>
  <c r="C43" i="8" l="1"/>
  <c r="D43" i="8"/>
  <c r="L42" i="7"/>
  <c r="M42" i="7"/>
  <c r="B131" i="4"/>
  <c r="C131" i="4"/>
  <c r="D131" i="4"/>
  <c r="E131" i="4"/>
  <c r="F132" i="4"/>
  <c r="G132" i="4"/>
  <c r="B34" i="4"/>
  <c r="C34" i="4"/>
  <c r="D36" i="7"/>
  <c r="F35" i="4"/>
  <c r="G35" i="4"/>
  <c r="C44" i="8" l="1"/>
  <c r="D44" i="8"/>
  <c r="L43" i="7"/>
  <c r="M43" i="7"/>
  <c r="F133" i="4"/>
  <c r="D132" i="4"/>
  <c r="E132" i="4"/>
  <c r="B132" i="4"/>
  <c r="C132" i="4"/>
  <c r="G133" i="4"/>
  <c r="B35" i="4"/>
  <c r="C35" i="4"/>
  <c r="D37" i="7"/>
  <c r="F36" i="4"/>
  <c r="G36" i="4"/>
  <c r="D45" i="8" l="1"/>
  <c r="C45" i="8"/>
  <c r="L44" i="7"/>
  <c r="M44" i="7"/>
  <c r="F134" i="4"/>
  <c r="B133" i="4"/>
  <c r="C133" i="4"/>
  <c r="D133" i="4"/>
  <c r="E133" i="4"/>
  <c r="G134" i="4"/>
  <c r="G135" i="4"/>
  <c r="B36" i="4"/>
  <c r="C36" i="4"/>
  <c r="D38" i="7"/>
  <c r="F37" i="4"/>
  <c r="G37" i="4"/>
  <c r="C46" i="8" l="1"/>
  <c r="D46" i="8"/>
  <c r="L45" i="7"/>
  <c r="M45" i="7"/>
  <c r="D134" i="4"/>
  <c r="E134" i="4"/>
  <c r="B134" i="4"/>
  <c r="C134" i="4"/>
  <c r="F135" i="4"/>
  <c r="B37" i="4"/>
  <c r="C37" i="4"/>
  <c r="D39" i="7"/>
  <c r="F38" i="4"/>
  <c r="G38" i="4"/>
  <c r="C47" i="8" l="1"/>
  <c r="D47" i="8"/>
  <c r="L46" i="7"/>
  <c r="M46" i="7"/>
  <c r="B135" i="4"/>
  <c r="C135" i="4"/>
  <c r="C136" i="4"/>
  <c r="F136" i="4"/>
  <c r="G136" i="4"/>
  <c r="D135" i="4"/>
  <c r="E135" i="4"/>
  <c r="B38" i="4"/>
  <c r="C38" i="4"/>
  <c r="D40" i="7"/>
  <c r="F39" i="4"/>
  <c r="G39" i="4"/>
  <c r="C48" i="8" l="1"/>
  <c r="D48" i="8"/>
  <c r="L47" i="7"/>
  <c r="M47" i="7"/>
  <c r="D136" i="4"/>
  <c r="E136" i="4"/>
  <c r="F137" i="4"/>
  <c r="G137" i="4"/>
  <c r="B136" i="4"/>
  <c r="E137" i="4"/>
  <c r="B39" i="4"/>
  <c r="C39" i="4"/>
  <c r="D41" i="7"/>
  <c r="F40" i="4"/>
  <c r="G40" i="4"/>
  <c r="D49" i="8" l="1"/>
  <c r="C49" i="8"/>
  <c r="L48" i="7"/>
  <c r="M48" i="7"/>
  <c r="B137" i="4"/>
  <c r="F138" i="4"/>
  <c r="G138" i="4"/>
  <c r="C137" i="4"/>
  <c r="D137" i="4"/>
  <c r="B40" i="4"/>
  <c r="C40" i="4"/>
  <c r="D42" i="7"/>
  <c r="F41" i="4"/>
  <c r="G41" i="4"/>
  <c r="C50" i="8" l="1"/>
  <c r="D50" i="8"/>
  <c r="L49" i="7"/>
  <c r="M49" i="7"/>
  <c r="D138" i="4"/>
  <c r="E138" i="4"/>
  <c r="F139" i="4"/>
  <c r="G139" i="4"/>
  <c r="B138" i="4"/>
  <c r="C138" i="4"/>
  <c r="B41" i="4"/>
  <c r="C41" i="4"/>
  <c r="D43" i="7"/>
  <c r="F42" i="4"/>
  <c r="G42" i="4"/>
  <c r="C51" i="8" l="1"/>
  <c r="D51" i="8"/>
  <c r="L50" i="7"/>
  <c r="M50" i="7"/>
  <c r="E140" i="4"/>
  <c r="B139" i="4"/>
  <c r="F140" i="4"/>
  <c r="G140" i="4"/>
  <c r="C139" i="4"/>
  <c r="D139" i="4"/>
  <c r="D140" i="4" s="1"/>
  <c r="D141" i="4" s="1"/>
  <c r="E141" i="4"/>
  <c r="E139" i="4"/>
  <c r="B42" i="4"/>
  <c r="C42" i="4"/>
  <c r="D44" i="7"/>
  <c r="F43" i="4"/>
  <c r="G43" i="4"/>
  <c r="D52" i="8" l="1"/>
  <c r="C52" i="8"/>
  <c r="L51" i="7"/>
  <c r="M51" i="7"/>
  <c r="F141" i="4"/>
  <c r="G141" i="4"/>
  <c r="B140" i="4"/>
  <c r="B141" i="4" s="1"/>
  <c r="C140" i="4"/>
  <c r="C141" i="4"/>
  <c r="B43" i="4"/>
  <c r="C43" i="4"/>
  <c r="D45" i="7"/>
  <c r="F44" i="4"/>
  <c r="G44" i="4"/>
  <c r="D53" i="8" l="1"/>
  <c r="C53" i="8"/>
  <c r="L52" i="7"/>
  <c r="M52" i="7"/>
  <c r="B44" i="4"/>
  <c r="C44" i="4"/>
  <c r="D46" i="7"/>
  <c r="F45" i="4"/>
  <c r="G45" i="4"/>
  <c r="D54" i="8" l="1"/>
  <c r="C54" i="8"/>
  <c r="L53" i="7"/>
  <c r="M53" i="7"/>
  <c r="B45" i="4"/>
  <c r="C45" i="4"/>
  <c r="D47" i="7"/>
  <c r="F46" i="4"/>
  <c r="G46" i="4"/>
  <c r="C55" i="8" l="1"/>
  <c r="D55" i="8"/>
  <c r="L54" i="7"/>
  <c r="M54" i="7"/>
  <c r="B46" i="4"/>
  <c r="C46" i="4"/>
  <c r="D48" i="7"/>
  <c r="F47" i="4"/>
  <c r="G47" i="4"/>
  <c r="D56" i="8" l="1"/>
  <c r="C56" i="8"/>
  <c r="L55" i="7"/>
  <c r="M55" i="7"/>
  <c r="B47" i="4"/>
  <c r="C47" i="4"/>
  <c r="D49" i="7"/>
  <c r="F48" i="4"/>
  <c r="G48" i="4"/>
  <c r="D57" i="8" l="1"/>
  <c r="C57" i="8"/>
  <c r="L56" i="7"/>
  <c r="M56" i="7"/>
  <c r="B48" i="4"/>
  <c r="C48" i="4"/>
  <c r="D50" i="7"/>
  <c r="F49" i="4"/>
  <c r="G49" i="4"/>
  <c r="D58" i="8" l="1"/>
  <c r="C58" i="8"/>
  <c r="L57" i="7"/>
  <c r="M57" i="7"/>
  <c r="B49" i="4"/>
  <c r="C49" i="4"/>
  <c r="C50" i="4"/>
  <c r="D51" i="7"/>
  <c r="F50" i="4"/>
  <c r="G50" i="4"/>
  <c r="C59" i="8" l="1"/>
  <c r="D59" i="8"/>
  <c r="L58" i="7"/>
  <c r="M58" i="7"/>
  <c r="B50" i="4"/>
  <c r="D52" i="7"/>
  <c r="F51" i="4"/>
  <c r="G51" i="4"/>
  <c r="C60" i="8" l="1"/>
  <c r="D60" i="8"/>
  <c r="L59" i="7"/>
  <c r="M59" i="7"/>
  <c r="B51" i="4"/>
  <c r="C51" i="4"/>
  <c r="D53" i="7"/>
  <c r="F52" i="4"/>
  <c r="G52" i="4"/>
  <c r="D61" i="8" l="1"/>
  <c r="C61" i="8"/>
  <c r="L60" i="7"/>
  <c r="M60" i="7"/>
  <c r="B52" i="4"/>
  <c r="C52" i="4"/>
  <c r="D54" i="7"/>
  <c r="F53" i="4"/>
  <c r="G53" i="4"/>
  <c r="C62" i="8" l="1"/>
  <c r="D62" i="8"/>
  <c r="L61" i="7"/>
  <c r="M61" i="7"/>
  <c r="B53" i="4"/>
  <c r="C53" i="4"/>
  <c r="D55" i="7"/>
  <c r="F54" i="4"/>
  <c r="G54" i="4"/>
  <c r="D63" i="8" l="1"/>
  <c r="C63" i="8"/>
  <c r="L62" i="7"/>
  <c r="M62" i="7"/>
  <c r="B54" i="4"/>
  <c r="C54" i="4"/>
  <c r="D56" i="7"/>
  <c r="F55" i="4"/>
  <c r="G55" i="4"/>
  <c r="C64" i="8" l="1"/>
  <c r="D64" i="8"/>
  <c r="L63" i="7"/>
  <c r="M63" i="7"/>
  <c r="B55" i="4"/>
  <c r="C55" i="4"/>
  <c r="D57" i="7"/>
  <c r="F56" i="4"/>
  <c r="G56" i="4"/>
  <c r="D65" i="8" l="1"/>
  <c r="C65" i="8"/>
  <c r="L64" i="7"/>
  <c r="M64" i="7"/>
  <c r="B56" i="4"/>
  <c r="C56" i="4"/>
  <c r="D58" i="7"/>
  <c r="F57" i="4"/>
  <c r="G57" i="4"/>
  <c r="D66" i="8" l="1"/>
  <c r="C66" i="8"/>
  <c r="D67" i="8"/>
  <c r="L65" i="7"/>
  <c r="M65" i="7"/>
  <c r="B57" i="4"/>
  <c r="C57" i="4"/>
  <c r="D59" i="7"/>
  <c r="F58" i="4"/>
  <c r="G58" i="4"/>
  <c r="C67" i="8" l="1"/>
  <c r="L66" i="7"/>
  <c r="M66" i="7"/>
  <c r="B58" i="4"/>
  <c r="C58" i="4"/>
  <c r="D60" i="7"/>
  <c r="F59" i="4"/>
  <c r="G59" i="4"/>
  <c r="C68" i="8" l="1"/>
  <c r="D68" i="8"/>
  <c r="L67" i="7"/>
  <c r="M67" i="7"/>
  <c r="B59" i="4"/>
  <c r="C59" i="4"/>
  <c r="D62" i="7"/>
  <c r="D61" i="7"/>
  <c r="F60" i="4"/>
  <c r="G60" i="4"/>
  <c r="C69" i="8" l="1"/>
  <c r="D69" i="8"/>
  <c r="D70" i="8"/>
  <c r="L68" i="7"/>
  <c r="M68" i="7"/>
  <c r="B60" i="4"/>
  <c r="C60" i="4"/>
  <c r="F61" i="4"/>
  <c r="G62" i="4" s="1"/>
  <c r="G61" i="4"/>
  <c r="C70" i="8" l="1"/>
  <c r="L69" i="7"/>
  <c r="M69" i="7"/>
  <c r="B61" i="4"/>
  <c r="C61" i="4"/>
  <c r="D63" i="7"/>
  <c r="F62" i="4"/>
  <c r="C71" i="8" l="1"/>
  <c r="D71" i="8"/>
  <c r="L70" i="7"/>
  <c r="M70" i="7"/>
  <c r="B62" i="4"/>
  <c r="C62" i="4"/>
  <c r="D64" i="7"/>
  <c r="F63" i="4"/>
  <c r="G63" i="4"/>
  <c r="C72" i="8" l="1"/>
  <c r="D72" i="8"/>
  <c r="L71" i="7"/>
  <c r="M71" i="7"/>
  <c r="B63" i="4"/>
  <c r="C63" i="4"/>
  <c r="C64" i="4"/>
  <c r="D65" i="7"/>
  <c r="F64" i="4"/>
  <c r="G64" i="4"/>
  <c r="D73" i="8" l="1"/>
  <c r="C73" i="8"/>
  <c r="L72" i="7"/>
  <c r="M72" i="7"/>
  <c r="B64" i="4"/>
  <c r="C65" i="4" s="1"/>
  <c r="D66" i="7"/>
  <c r="F65" i="4"/>
  <c r="G65" i="4"/>
  <c r="C74" i="8" l="1"/>
  <c r="D74" i="8"/>
  <c r="L73" i="7"/>
  <c r="M73" i="7"/>
  <c r="B65" i="4"/>
  <c r="D67" i="7"/>
  <c r="F66" i="4"/>
  <c r="G66" i="4"/>
  <c r="D75" i="8" l="1"/>
  <c r="C75" i="8"/>
  <c r="L74" i="7"/>
  <c r="M74" i="7"/>
  <c r="B66" i="4"/>
  <c r="C66" i="4"/>
  <c r="D68" i="7"/>
  <c r="F67" i="4"/>
  <c r="G67" i="4"/>
  <c r="D76" i="8" l="1"/>
  <c r="C76" i="8"/>
  <c r="L75" i="7"/>
  <c r="M75" i="7"/>
  <c r="B67" i="4"/>
  <c r="C67" i="4"/>
  <c r="D69" i="7"/>
  <c r="F68" i="4"/>
  <c r="G68" i="4"/>
  <c r="C77" i="8" l="1"/>
  <c r="D77" i="8"/>
  <c r="L76" i="7"/>
  <c r="M76" i="7"/>
  <c r="B68" i="4"/>
  <c r="C68" i="4"/>
  <c r="D70" i="7"/>
  <c r="F69" i="4"/>
  <c r="G69" i="4"/>
  <c r="D78" i="8" l="1"/>
  <c r="C78" i="8"/>
  <c r="L77" i="7"/>
  <c r="M77" i="7"/>
  <c r="B69" i="4"/>
  <c r="C69" i="4"/>
  <c r="D71" i="7"/>
  <c r="F70" i="4"/>
  <c r="G70" i="4"/>
  <c r="C79" i="8" l="1"/>
  <c r="D79" i="8"/>
  <c r="L78" i="7"/>
  <c r="M78" i="7"/>
  <c r="B70" i="4"/>
  <c r="C70" i="4"/>
  <c r="D73" i="7"/>
  <c r="D72" i="7"/>
  <c r="F71" i="4"/>
  <c r="G71" i="4"/>
  <c r="D80" i="8" l="1"/>
  <c r="C80" i="8"/>
  <c r="L79" i="7"/>
  <c r="M79" i="7"/>
  <c r="B71" i="4"/>
  <c r="C71" i="4"/>
  <c r="F72" i="4"/>
  <c r="G72" i="4"/>
  <c r="C81" i="8" l="1"/>
  <c r="D81" i="8"/>
  <c r="L80" i="7"/>
  <c r="M80" i="7"/>
  <c r="B72" i="4"/>
  <c r="C72" i="4"/>
  <c r="D74" i="7"/>
  <c r="F73" i="4"/>
  <c r="G73" i="4"/>
  <c r="D82" i="8" l="1"/>
  <c r="C82" i="8"/>
  <c r="L81" i="7"/>
  <c r="M81" i="7"/>
  <c r="B73" i="4"/>
  <c r="C73" i="4"/>
  <c r="D75" i="7"/>
  <c r="F74" i="4"/>
  <c r="G74" i="4"/>
  <c r="C83" i="8" l="1"/>
  <c r="D83" i="8"/>
  <c r="L82" i="7"/>
  <c r="M82" i="7"/>
  <c r="B74" i="4"/>
  <c r="C74" i="4"/>
  <c r="D76" i="7"/>
  <c r="F75" i="4"/>
  <c r="G76" i="4" s="1"/>
  <c r="G75" i="4"/>
  <c r="C84" i="8" l="1"/>
  <c r="D84" i="8"/>
  <c r="L83" i="7"/>
  <c r="M83" i="7"/>
  <c r="B75" i="4"/>
  <c r="C75" i="4"/>
  <c r="D77" i="7"/>
  <c r="F76" i="4"/>
  <c r="G77" i="4" s="1"/>
  <c r="D85" i="8" l="1"/>
  <c r="C85" i="8"/>
  <c r="L84" i="7"/>
  <c r="M84" i="7"/>
  <c r="B76" i="4"/>
  <c r="C76" i="4"/>
  <c r="D78" i="7"/>
  <c r="F77" i="4"/>
  <c r="C86" i="8" l="1"/>
  <c r="D86" i="8"/>
  <c r="L85" i="7"/>
  <c r="M85" i="7"/>
  <c r="B77" i="4"/>
  <c r="C77" i="4"/>
  <c r="D80" i="7"/>
  <c r="D79" i="7"/>
  <c r="F78" i="4"/>
  <c r="G78" i="4"/>
  <c r="C87" i="8" l="1"/>
  <c r="D87" i="8"/>
  <c r="L86" i="7"/>
  <c r="M86" i="7"/>
  <c r="B78" i="4"/>
  <c r="C78" i="4"/>
  <c r="F79" i="4"/>
  <c r="G79" i="4"/>
  <c r="D88" i="8" l="1"/>
  <c r="C88" i="8"/>
  <c r="L87" i="7"/>
  <c r="M87" i="7"/>
  <c r="B79" i="4"/>
  <c r="C79" i="4"/>
  <c r="D81" i="7"/>
  <c r="F80" i="4"/>
  <c r="G80" i="4"/>
  <c r="D89" i="8" l="1"/>
  <c r="C89" i="8"/>
  <c r="L88" i="7"/>
  <c r="M88" i="7"/>
  <c r="B80" i="4"/>
  <c r="C80" i="4"/>
  <c r="D82" i="7"/>
  <c r="F81" i="4"/>
  <c r="G81" i="4"/>
  <c r="D90" i="8" l="1"/>
  <c r="C90" i="8"/>
  <c r="L89" i="7"/>
  <c r="M89" i="7"/>
  <c r="B81" i="4"/>
  <c r="C81" i="4"/>
  <c r="D83" i="7"/>
  <c r="F82" i="4"/>
  <c r="G82" i="4"/>
  <c r="C91" i="8" l="1"/>
  <c r="D91" i="8"/>
  <c r="L90" i="7"/>
  <c r="M90" i="7"/>
  <c r="B82" i="4"/>
  <c r="C82" i="4"/>
  <c r="D84" i="7"/>
  <c r="F83" i="4"/>
  <c r="G83" i="4"/>
  <c r="D92" i="8" l="1"/>
  <c r="C92" i="8"/>
  <c r="L91" i="7"/>
  <c r="M91" i="7"/>
  <c r="B83" i="4"/>
  <c r="C83" i="4"/>
  <c r="D85" i="7"/>
  <c r="F84" i="4"/>
  <c r="G84" i="4"/>
  <c r="D93" i="8" l="1"/>
  <c r="C93" i="8"/>
  <c r="L92" i="7"/>
  <c r="M92" i="7"/>
  <c r="B84" i="4"/>
  <c r="C84" i="4"/>
  <c r="D86" i="7"/>
  <c r="F85" i="4"/>
  <c r="G85" i="4"/>
  <c r="D94" i="8" l="1"/>
  <c r="C94" i="8"/>
  <c r="L93" i="7"/>
  <c r="M93" i="7"/>
  <c r="B85" i="4"/>
  <c r="C85" i="4"/>
  <c r="D87" i="7"/>
  <c r="F86" i="4"/>
  <c r="G86" i="4"/>
  <c r="C95" i="8" l="1"/>
  <c r="D95" i="8"/>
  <c r="M95" i="7"/>
  <c r="L94" i="7"/>
  <c r="M94" i="7"/>
  <c r="B86" i="4"/>
  <c r="C86" i="4"/>
  <c r="D88" i="7"/>
  <c r="F87" i="4"/>
  <c r="G87" i="4"/>
  <c r="C96" i="8" l="1"/>
  <c r="D96" i="8"/>
  <c r="L95" i="7"/>
  <c r="M96" i="7" s="1"/>
  <c r="B87" i="4"/>
  <c r="C87" i="4"/>
  <c r="D89" i="7"/>
  <c r="F88" i="4"/>
  <c r="G88" i="4"/>
  <c r="C97" i="8" l="1"/>
  <c r="D97" i="8"/>
  <c r="L96" i="7"/>
  <c r="B88" i="4"/>
  <c r="C88" i="4"/>
  <c r="D90" i="7"/>
  <c r="F89" i="4"/>
  <c r="G89" i="4"/>
  <c r="D98" i="8" l="1"/>
  <c r="C98" i="8"/>
  <c r="L97" i="7"/>
  <c r="M97" i="7"/>
  <c r="B89" i="4"/>
  <c r="C89" i="4"/>
  <c r="D91" i="7"/>
  <c r="F90" i="4"/>
  <c r="G90" i="4"/>
  <c r="C99" i="8" l="1"/>
  <c r="D99" i="8"/>
  <c r="L98" i="7"/>
  <c r="M98" i="7"/>
  <c r="B90" i="4"/>
  <c r="C90" i="4"/>
  <c r="D92" i="7"/>
  <c r="F91" i="4"/>
  <c r="G91" i="4"/>
  <c r="C100" i="8" l="1"/>
  <c r="D100" i="8"/>
  <c r="L99" i="7"/>
  <c r="M99" i="7"/>
  <c r="B91" i="4"/>
  <c r="C91" i="4"/>
  <c r="D93" i="7"/>
  <c r="F92" i="4"/>
  <c r="G92" i="4"/>
  <c r="D101" i="8" l="1"/>
  <c r="C101" i="8"/>
  <c r="L100" i="7"/>
  <c r="M101" i="7"/>
  <c r="M100" i="7"/>
  <c r="B92" i="4"/>
  <c r="C92" i="4"/>
  <c r="D94" i="7"/>
  <c r="F93" i="4"/>
  <c r="G93" i="4"/>
  <c r="C102" i="8" l="1"/>
  <c r="D102" i="8"/>
  <c r="L101" i="7"/>
  <c r="B93" i="4"/>
  <c r="C93" i="4"/>
  <c r="D95" i="7"/>
  <c r="F94" i="4"/>
  <c r="G94" i="4"/>
  <c r="C103" i="8" l="1"/>
  <c r="D103" i="8"/>
  <c r="L102" i="7"/>
  <c r="M102" i="7"/>
  <c r="M103" i="7"/>
  <c r="B94" i="4"/>
  <c r="C94" i="4"/>
  <c r="C95" i="4"/>
  <c r="D96" i="7"/>
  <c r="F95" i="4"/>
  <c r="G95" i="4"/>
  <c r="C104" i="8" l="1"/>
  <c r="D104" i="8"/>
  <c r="L103" i="7"/>
  <c r="D97" i="7"/>
  <c r="B95" i="4"/>
  <c r="D98" i="7"/>
  <c r="F96" i="4"/>
  <c r="F97" i="4" s="1"/>
  <c r="G96" i="4"/>
  <c r="C105" i="8" l="1"/>
  <c r="D105" i="8"/>
  <c r="L104" i="7"/>
  <c r="M104" i="7"/>
  <c r="D99" i="7"/>
  <c r="B96" i="4"/>
  <c r="C96" i="4"/>
  <c r="G97" i="4"/>
  <c r="D106" i="8" l="1"/>
  <c r="C106" i="8"/>
  <c r="L105" i="7"/>
  <c r="M105" i="7"/>
  <c r="B97" i="4"/>
  <c r="C97" i="4"/>
  <c r="C107" i="8" l="1"/>
  <c r="D107" i="8"/>
  <c r="L106" i="7"/>
  <c r="M106" i="7"/>
  <c r="D100" i="7"/>
  <c r="D108" i="8" l="1"/>
  <c r="C108" i="8"/>
  <c r="L107" i="7"/>
  <c r="M107" i="7"/>
  <c r="D101" i="7"/>
  <c r="D109" i="8" l="1"/>
  <c r="C109" i="8"/>
  <c r="L108" i="7"/>
  <c r="M108" i="7"/>
  <c r="D102" i="7"/>
  <c r="C110" i="8" l="1"/>
  <c r="D110" i="8"/>
  <c r="L109" i="7"/>
  <c r="M109" i="7"/>
  <c r="D103" i="7"/>
  <c r="C111" i="8" l="1"/>
  <c r="D111" i="8"/>
  <c r="L110" i="7"/>
  <c r="M110" i="7"/>
  <c r="D104" i="7"/>
  <c r="C112" i="8" l="1"/>
  <c r="D112" i="8"/>
  <c r="L111" i="7"/>
  <c r="M111" i="7"/>
  <c r="D106" i="7"/>
  <c r="D105" i="7"/>
  <c r="D113" i="8" l="1"/>
  <c r="C113" i="8"/>
  <c r="L112" i="7"/>
  <c r="M112" i="7"/>
  <c r="D107" i="7"/>
  <c r="D114" i="8" l="1"/>
  <c r="C114" i="8"/>
  <c r="L113" i="7"/>
  <c r="M113" i="7"/>
  <c r="D108" i="7"/>
  <c r="D109" i="7"/>
  <c r="C115" i="8" l="1"/>
  <c r="D115" i="8"/>
  <c r="L114" i="7"/>
  <c r="M114" i="7"/>
  <c r="D110" i="7"/>
  <c r="C116" i="8" l="1"/>
  <c r="D116" i="8"/>
  <c r="L115" i="7"/>
  <c r="M115" i="7"/>
  <c r="D111" i="7"/>
  <c r="D117" i="8" l="1"/>
  <c r="C117" i="8"/>
  <c r="L116" i="7"/>
  <c r="M116" i="7"/>
  <c r="D113" i="7"/>
  <c r="D112" i="7"/>
  <c r="C118" i="8" l="1"/>
  <c r="D118" i="8"/>
  <c r="L117" i="7"/>
  <c r="M117" i="7"/>
  <c r="D114" i="7"/>
  <c r="C119" i="8" l="1"/>
  <c r="D119" i="8"/>
  <c r="L118" i="7"/>
  <c r="M118" i="7"/>
  <c r="D115" i="7"/>
  <c r="D120" i="8" l="1"/>
  <c r="C120" i="8"/>
  <c r="L119" i="7"/>
  <c r="M119" i="7"/>
  <c r="D116" i="7"/>
  <c r="C121" i="8" l="1"/>
  <c r="D121" i="8"/>
  <c r="L120" i="7"/>
  <c r="M120" i="7"/>
  <c r="D117" i="7"/>
  <c r="D122" i="8" l="1"/>
  <c r="C122" i="8"/>
  <c r="L121" i="7"/>
  <c r="M121" i="7"/>
  <c r="D118" i="7"/>
  <c r="C123" i="8" l="1"/>
  <c r="D123" i="8"/>
  <c r="L122" i="7"/>
  <c r="M122" i="7"/>
  <c r="M123" i="7"/>
  <c r="D119" i="7"/>
  <c r="C124" i="8" l="1"/>
  <c r="D124" i="8"/>
  <c r="L123" i="7"/>
  <c r="D120" i="7"/>
  <c r="D125" i="8" l="1"/>
  <c r="C125" i="8"/>
  <c r="L124" i="7"/>
  <c r="M124" i="7"/>
  <c r="D121" i="7"/>
  <c r="D126" i="8" l="1"/>
  <c r="C126" i="8"/>
  <c r="L125" i="7"/>
  <c r="M125" i="7"/>
  <c r="M126" i="7"/>
  <c r="D122" i="7"/>
  <c r="C127" i="8" l="1"/>
  <c r="D127" i="8"/>
  <c r="L126" i="7"/>
  <c r="D124" i="7"/>
  <c r="D123" i="7"/>
  <c r="D128" i="8" l="1"/>
  <c r="C128" i="8"/>
  <c r="L127" i="7"/>
  <c r="M127" i="7"/>
  <c r="D125" i="7"/>
  <c r="D129" i="8" l="1"/>
  <c r="C129" i="8"/>
  <c r="L128" i="7"/>
  <c r="M128" i="7"/>
  <c r="D126" i="7"/>
  <c r="D130" i="8" l="1"/>
  <c r="C130" i="8"/>
  <c r="L129" i="7"/>
  <c r="M129" i="7"/>
  <c r="D127" i="7"/>
  <c r="C131" i="8" l="1"/>
  <c r="D131" i="8"/>
  <c r="L130" i="7"/>
  <c r="M130" i="7"/>
  <c r="D129" i="7"/>
  <c r="D128" i="7"/>
  <c r="C132" i="8" l="1"/>
  <c r="D132" i="8"/>
  <c r="L131" i="7"/>
  <c r="M131" i="7"/>
  <c r="D130" i="7"/>
  <c r="D133" i="8" l="1"/>
  <c r="C133" i="8"/>
  <c r="L132" i="7"/>
  <c r="M132" i="7"/>
  <c r="D131" i="7"/>
  <c r="C134" i="8" l="1"/>
  <c r="D134" i="8"/>
  <c r="L133" i="7"/>
  <c r="M133" i="7"/>
  <c r="D132" i="7"/>
  <c r="C135" i="8" l="1"/>
  <c r="D135" i="8"/>
  <c r="L134" i="7"/>
  <c r="M134" i="7"/>
  <c r="D133" i="7"/>
  <c r="D136" i="8" l="1"/>
  <c r="C136" i="8"/>
  <c r="L135" i="7"/>
  <c r="M135" i="7"/>
  <c r="D135" i="7"/>
  <c r="D134" i="7"/>
  <c r="C137" i="8" l="1"/>
  <c r="D137" i="8"/>
  <c r="L136" i="7"/>
  <c r="M136" i="7"/>
  <c r="D136" i="7"/>
  <c r="C138" i="8" l="1"/>
  <c r="D138" i="8"/>
  <c r="M138" i="7"/>
  <c r="M137" i="7"/>
  <c r="L137" i="7"/>
  <c r="D137" i="7"/>
  <c r="C139" i="8" l="1"/>
  <c r="D139" i="8"/>
  <c r="L138" i="7"/>
  <c r="D138" i="7"/>
  <c r="D140" i="8" l="1"/>
  <c r="C140" i="8"/>
  <c r="L139" i="7"/>
  <c r="M139" i="7"/>
  <c r="D139" i="7"/>
  <c r="C141" i="8" l="1"/>
  <c r="D141" i="8"/>
  <c r="L140" i="7"/>
  <c r="L141" i="7" s="1"/>
  <c r="L142" i="7" s="1"/>
  <c r="M140" i="7"/>
  <c r="M141" i="7"/>
  <c r="D140" i="7"/>
  <c r="D142" i="8" l="1"/>
  <c r="C142" i="8"/>
  <c r="Q3" i="7"/>
  <c r="M142" i="7"/>
  <c r="D141" i="7"/>
  <c r="U3" i="8" l="1"/>
  <c r="O3" i="8"/>
  <c r="D142" i="7"/>
  <c r="E139" i="8" l="1"/>
  <c r="E132" i="8"/>
  <c r="E129" i="8"/>
  <c r="E115" i="8"/>
  <c r="E112" i="8"/>
  <c r="E109" i="8"/>
  <c r="E95" i="8"/>
  <c r="E92" i="8"/>
  <c r="E85" i="8"/>
  <c r="E133" i="8"/>
  <c r="E116" i="8"/>
  <c r="E113" i="8"/>
  <c r="E99" i="8"/>
  <c r="E96" i="8"/>
  <c r="E93" i="8"/>
  <c r="E69" i="8"/>
  <c r="E66" i="8"/>
  <c r="E49" i="8"/>
  <c r="E48" i="8"/>
  <c r="E47" i="8"/>
  <c r="E33" i="8"/>
  <c r="E32" i="8"/>
  <c r="E31" i="8"/>
  <c r="E17" i="8"/>
  <c r="E16" i="8"/>
  <c r="E15" i="8"/>
  <c r="E141" i="8"/>
  <c r="E127" i="8"/>
  <c r="E124" i="8"/>
  <c r="E107" i="8"/>
  <c r="E80" i="8"/>
  <c r="E76" i="8"/>
  <c r="E70" i="8"/>
  <c r="E60" i="8"/>
  <c r="E53" i="8"/>
  <c r="E52" i="8"/>
  <c r="E51" i="8"/>
  <c r="E37" i="8"/>
  <c r="E36" i="8"/>
  <c r="E35" i="8"/>
  <c r="E21" i="8"/>
  <c r="E20" i="8"/>
  <c r="E19" i="8"/>
  <c r="E8" i="8"/>
  <c r="E117" i="8"/>
  <c r="E97" i="8"/>
  <c r="E79" i="8"/>
  <c r="E75" i="8"/>
  <c r="E65" i="8"/>
  <c r="E45" i="8"/>
  <c r="E43" i="8"/>
  <c r="E28" i="8"/>
  <c r="E13" i="8"/>
  <c r="E11" i="8"/>
  <c r="E140" i="8"/>
  <c r="E123" i="8"/>
  <c r="E64" i="8"/>
  <c r="E61" i="8"/>
  <c r="E57" i="8"/>
  <c r="E56" i="8"/>
  <c r="E55" i="8"/>
  <c r="E41" i="8"/>
  <c r="E40" i="8"/>
  <c r="E39" i="8"/>
  <c r="E25" i="8"/>
  <c r="E24" i="8"/>
  <c r="E23" i="8"/>
  <c r="E9" i="8"/>
  <c r="E7" i="8"/>
  <c r="E100" i="8"/>
  <c r="E83" i="8"/>
  <c r="E77" i="8"/>
  <c r="E68" i="8"/>
  <c r="E62" i="8"/>
  <c r="E44" i="8"/>
  <c r="E29" i="8"/>
  <c r="E27" i="8"/>
  <c r="E12" i="8"/>
  <c r="E142" i="8"/>
  <c r="E126" i="8"/>
  <c r="E110" i="8"/>
  <c r="E94" i="8"/>
  <c r="E78" i="8"/>
  <c r="E121" i="8"/>
  <c r="E104" i="8"/>
  <c r="E87" i="8"/>
  <c r="E59" i="8"/>
  <c r="E18" i="8"/>
  <c r="E34" i="8"/>
  <c r="E50" i="8"/>
  <c r="E73" i="8"/>
  <c r="E91" i="8"/>
  <c r="E125" i="8"/>
  <c r="E118" i="8"/>
  <c r="E86" i="8"/>
  <c r="E119" i="8"/>
  <c r="E67" i="8"/>
  <c r="E26" i="8"/>
  <c r="E58" i="8"/>
  <c r="E108" i="8"/>
  <c r="E130" i="8"/>
  <c r="E98" i="8"/>
  <c r="E135" i="8"/>
  <c r="E88" i="8"/>
  <c r="E14" i="8"/>
  <c r="E46" i="8"/>
  <c r="E84" i="8"/>
  <c r="E138" i="8"/>
  <c r="E122" i="8"/>
  <c r="E106" i="8"/>
  <c r="E90" i="8"/>
  <c r="E137" i="8"/>
  <c r="E120" i="8"/>
  <c r="E103" i="8"/>
  <c r="E71" i="8"/>
  <c r="E22" i="8"/>
  <c r="E38" i="8"/>
  <c r="E54" i="8"/>
  <c r="E74" i="8"/>
  <c r="E101" i="8"/>
  <c r="E128" i="8"/>
  <c r="E134" i="8"/>
  <c r="E102" i="8"/>
  <c r="E136" i="8"/>
  <c r="E89" i="8"/>
  <c r="E10" i="8"/>
  <c r="E42" i="8"/>
  <c r="E81" i="8"/>
  <c r="E131" i="8"/>
  <c r="E114" i="8"/>
  <c r="E82" i="8"/>
  <c r="E105" i="8"/>
  <c r="E63" i="8"/>
  <c r="E30" i="8"/>
  <c r="E72" i="8"/>
  <c r="E111" i="8"/>
  <c r="N118" i="7"/>
  <c r="N72" i="7"/>
  <c r="N84" i="7"/>
  <c r="H3" i="7"/>
  <c r="E16" i="7" s="1"/>
  <c r="E60" i="7"/>
  <c r="N142" i="7"/>
  <c r="N11" i="7"/>
  <c r="N96" i="7"/>
  <c r="E59" i="7"/>
  <c r="E63" i="7"/>
  <c r="E137" i="7"/>
  <c r="N15" i="7"/>
  <c r="E56" i="7"/>
  <c r="E109" i="7"/>
  <c r="N95" i="7"/>
  <c r="N74" i="7"/>
  <c r="N136" i="7"/>
  <c r="E133" i="7"/>
  <c r="N17" i="7"/>
  <c r="N48" i="7"/>
  <c r="E102" i="7"/>
  <c r="N91" i="7"/>
  <c r="E69" i="7"/>
  <c r="E52" i="7"/>
  <c r="N126" i="7"/>
  <c r="N69" i="7"/>
  <c r="N45" i="7"/>
  <c r="N85" i="7"/>
  <c r="N8" i="7"/>
  <c r="N21" i="7"/>
  <c r="N24" i="7"/>
  <c r="E138" i="7"/>
  <c r="G30" i="8" l="1"/>
  <c r="F30" i="8"/>
  <c r="G10" i="8"/>
  <c r="F10" i="8"/>
  <c r="G54" i="8"/>
  <c r="F54" i="8"/>
  <c r="G106" i="8"/>
  <c r="F106" i="8"/>
  <c r="G98" i="8"/>
  <c r="F98" i="8"/>
  <c r="F111" i="8"/>
  <c r="G111" i="8"/>
  <c r="F105" i="8"/>
  <c r="G105" i="8"/>
  <c r="F81" i="8"/>
  <c r="G81" i="8"/>
  <c r="G136" i="8"/>
  <c r="F136" i="8"/>
  <c r="F101" i="8"/>
  <c r="G101" i="8"/>
  <c r="G22" i="8"/>
  <c r="F22" i="8"/>
  <c r="F137" i="8"/>
  <c r="G137" i="8"/>
  <c r="G138" i="8"/>
  <c r="F138" i="8"/>
  <c r="G88" i="8"/>
  <c r="F88" i="8"/>
  <c r="G108" i="8"/>
  <c r="F108" i="8"/>
  <c r="F119" i="8"/>
  <c r="G119" i="8"/>
  <c r="F91" i="8"/>
  <c r="G91" i="8"/>
  <c r="G18" i="8"/>
  <c r="F18" i="8"/>
  <c r="F121" i="8"/>
  <c r="G121" i="8"/>
  <c r="G126" i="8"/>
  <c r="F126" i="8"/>
  <c r="F29" i="8"/>
  <c r="G29" i="8"/>
  <c r="F77" i="8"/>
  <c r="G77" i="8"/>
  <c r="F9" i="8"/>
  <c r="G9" i="8"/>
  <c r="F39" i="8"/>
  <c r="G39" i="8"/>
  <c r="G56" i="8"/>
  <c r="F56" i="8"/>
  <c r="F123" i="8"/>
  <c r="G123" i="8"/>
  <c r="G28" i="8"/>
  <c r="F28" i="8"/>
  <c r="F75" i="8"/>
  <c r="G75" i="8"/>
  <c r="G8" i="8"/>
  <c r="F8" i="8"/>
  <c r="F35" i="8"/>
  <c r="G35" i="8"/>
  <c r="G52" i="8"/>
  <c r="F52" i="8"/>
  <c r="G76" i="8"/>
  <c r="F76" i="8"/>
  <c r="F127" i="8"/>
  <c r="G127" i="8"/>
  <c r="F17" i="8"/>
  <c r="G17" i="8"/>
  <c r="F47" i="8"/>
  <c r="G47" i="8"/>
  <c r="F69" i="8"/>
  <c r="G69" i="8"/>
  <c r="F113" i="8"/>
  <c r="G113" i="8"/>
  <c r="G92" i="8"/>
  <c r="F92" i="8"/>
  <c r="F115" i="8"/>
  <c r="G115" i="8"/>
  <c r="G72" i="8"/>
  <c r="F72" i="8"/>
  <c r="G82" i="8"/>
  <c r="F82" i="8"/>
  <c r="G42" i="8"/>
  <c r="F42" i="8"/>
  <c r="G102" i="8"/>
  <c r="F102" i="8"/>
  <c r="G74" i="8"/>
  <c r="F74" i="8"/>
  <c r="F71" i="8"/>
  <c r="G71" i="8"/>
  <c r="G90" i="8"/>
  <c r="F90" i="8"/>
  <c r="G84" i="8"/>
  <c r="F84" i="8"/>
  <c r="F135" i="8"/>
  <c r="G135" i="8"/>
  <c r="G58" i="8"/>
  <c r="F58" i="8"/>
  <c r="G86" i="8"/>
  <c r="F86" i="8"/>
  <c r="F73" i="8"/>
  <c r="G73" i="8"/>
  <c r="F59" i="8"/>
  <c r="G59" i="8"/>
  <c r="G78" i="8"/>
  <c r="F78" i="8"/>
  <c r="G142" i="8"/>
  <c r="F142" i="8"/>
  <c r="G44" i="8"/>
  <c r="F44" i="8"/>
  <c r="F83" i="8"/>
  <c r="G83" i="8"/>
  <c r="F23" i="8"/>
  <c r="G23" i="8"/>
  <c r="G40" i="8"/>
  <c r="F40" i="8"/>
  <c r="F57" i="8"/>
  <c r="G57" i="8"/>
  <c r="G140" i="8"/>
  <c r="F140" i="8"/>
  <c r="F43" i="8"/>
  <c r="G43" i="8"/>
  <c r="F79" i="8"/>
  <c r="G79" i="8"/>
  <c r="F19" i="8"/>
  <c r="G19" i="8"/>
  <c r="G36" i="8"/>
  <c r="F36" i="8"/>
  <c r="F53" i="8"/>
  <c r="G53" i="8"/>
  <c r="G80" i="8"/>
  <c r="F80" i="8"/>
  <c r="F141" i="8"/>
  <c r="G141" i="8"/>
  <c r="F31" i="8"/>
  <c r="G31" i="8"/>
  <c r="G48" i="8"/>
  <c r="F48" i="8"/>
  <c r="F93" i="8"/>
  <c r="G93" i="8"/>
  <c r="G116" i="8"/>
  <c r="F116" i="8"/>
  <c r="F95" i="8"/>
  <c r="G95" i="8"/>
  <c r="F129" i="8"/>
  <c r="G129" i="8"/>
  <c r="G114" i="8"/>
  <c r="F114" i="8"/>
  <c r="G134" i="8"/>
  <c r="F134" i="8"/>
  <c r="F103" i="8"/>
  <c r="G103" i="8"/>
  <c r="G46" i="8"/>
  <c r="F46" i="8"/>
  <c r="G26" i="8"/>
  <c r="F26" i="8"/>
  <c r="G118" i="8"/>
  <c r="F118" i="8"/>
  <c r="G50" i="8"/>
  <c r="F50" i="8"/>
  <c r="F87" i="8"/>
  <c r="G87" i="8"/>
  <c r="G94" i="8"/>
  <c r="F94" i="8"/>
  <c r="G12" i="8"/>
  <c r="F12" i="8"/>
  <c r="G62" i="8"/>
  <c r="F62" i="8"/>
  <c r="G100" i="8"/>
  <c r="F100" i="8"/>
  <c r="G24" i="8"/>
  <c r="F24" i="8"/>
  <c r="F41" i="8"/>
  <c r="G41" i="8"/>
  <c r="F61" i="8"/>
  <c r="G61" i="8"/>
  <c r="F11" i="8"/>
  <c r="G11" i="8"/>
  <c r="F45" i="8"/>
  <c r="G45" i="8"/>
  <c r="F97" i="8"/>
  <c r="G97" i="8"/>
  <c r="G20" i="8"/>
  <c r="F20" i="8"/>
  <c r="F37" i="8"/>
  <c r="G37" i="8"/>
  <c r="G60" i="8"/>
  <c r="F60" i="8"/>
  <c r="F107" i="8"/>
  <c r="G107" i="8"/>
  <c r="F15" i="8"/>
  <c r="G15" i="8"/>
  <c r="G32" i="8"/>
  <c r="F32" i="8"/>
  <c r="F49" i="8"/>
  <c r="G49" i="8"/>
  <c r="G96" i="8"/>
  <c r="F96" i="8"/>
  <c r="F133" i="8"/>
  <c r="G133" i="8"/>
  <c r="F109" i="8"/>
  <c r="G109" i="8"/>
  <c r="G132" i="8"/>
  <c r="F132" i="8"/>
  <c r="F63" i="8"/>
  <c r="G63" i="8"/>
  <c r="F131" i="8"/>
  <c r="G131" i="8"/>
  <c r="F89" i="8"/>
  <c r="G89" i="8"/>
  <c r="G128" i="8"/>
  <c r="F128" i="8"/>
  <c r="G38" i="8"/>
  <c r="F38" i="8"/>
  <c r="G120" i="8"/>
  <c r="F120" i="8"/>
  <c r="G122" i="8"/>
  <c r="F122" i="8"/>
  <c r="G14" i="8"/>
  <c r="F14" i="8"/>
  <c r="G130" i="8"/>
  <c r="F130" i="8"/>
  <c r="F67" i="8"/>
  <c r="G67" i="8"/>
  <c r="F125" i="8"/>
  <c r="G125" i="8"/>
  <c r="G34" i="8"/>
  <c r="F34" i="8"/>
  <c r="G104" i="8"/>
  <c r="F104" i="8"/>
  <c r="G110" i="8"/>
  <c r="F110" i="8"/>
  <c r="F27" i="8"/>
  <c r="G27" i="8"/>
  <c r="G68" i="8"/>
  <c r="F68" i="8"/>
  <c r="F7" i="8"/>
  <c r="G7" i="8"/>
  <c r="F25" i="8"/>
  <c r="G25" i="8"/>
  <c r="F55" i="8"/>
  <c r="G55" i="8"/>
  <c r="G64" i="8"/>
  <c r="F64" i="8"/>
  <c r="F13" i="8"/>
  <c r="G13" i="8"/>
  <c r="F65" i="8"/>
  <c r="G65" i="8"/>
  <c r="F117" i="8"/>
  <c r="G117" i="8"/>
  <c r="F21" i="8"/>
  <c r="G21" i="8"/>
  <c r="F51" i="8"/>
  <c r="G51" i="8"/>
  <c r="G70" i="8"/>
  <c r="F70" i="8"/>
  <c r="G124" i="8"/>
  <c r="F124" i="8"/>
  <c r="G16" i="8"/>
  <c r="F16" i="8"/>
  <c r="F33" i="8"/>
  <c r="G33" i="8"/>
  <c r="G66" i="8"/>
  <c r="F66" i="8"/>
  <c r="F99" i="8"/>
  <c r="G99" i="8"/>
  <c r="F85" i="8"/>
  <c r="G85" i="8"/>
  <c r="G112" i="8"/>
  <c r="F112" i="8"/>
  <c r="F139" i="8"/>
  <c r="G139" i="8"/>
  <c r="E9" i="7"/>
  <c r="N42" i="7"/>
  <c r="N64" i="7"/>
  <c r="P64" i="7" s="1"/>
  <c r="E94" i="7"/>
  <c r="F94" i="7" s="1"/>
  <c r="E54" i="7"/>
  <c r="N127" i="7"/>
  <c r="E113" i="7"/>
  <c r="F113" i="7" s="1"/>
  <c r="E139" i="7"/>
  <c r="G139" i="7" s="1"/>
  <c r="E23" i="7"/>
  <c r="E50" i="7"/>
  <c r="E7" i="7"/>
  <c r="G7" i="7" s="1"/>
  <c r="N36" i="7"/>
  <c r="P36" i="7" s="1"/>
  <c r="N62" i="7"/>
  <c r="E89" i="7"/>
  <c r="N111" i="7"/>
  <c r="P111" i="7" s="1"/>
  <c r="E48" i="7"/>
  <c r="F48" i="7" s="1"/>
  <c r="E101" i="7"/>
  <c r="N19" i="7"/>
  <c r="E73" i="7"/>
  <c r="F73" i="7" s="1"/>
  <c r="E142" i="7"/>
  <c r="N76" i="7"/>
  <c r="E127" i="7"/>
  <c r="N40" i="7"/>
  <c r="N71" i="7"/>
  <c r="O71" i="7" s="1"/>
  <c r="N78" i="7"/>
  <c r="E82" i="7"/>
  <c r="N28" i="7"/>
  <c r="N106" i="7"/>
  <c r="O106" i="7" s="1"/>
  <c r="N101" i="7"/>
  <c r="E87" i="7"/>
  <c r="N75" i="7"/>
  <c r="E91" i="7"/>
  <c r="F91" i="7" s="1"/>
  <c r="E111" i="7"/>
  <c r="N133" i="7"/>
  <c r="N30" i="7"/>
  <c r="E79" i="7"/>
  <c r="F79" i="7" s="1"/>
  <c r="N50" i="7"/>
  <c r="P50" i="7" s="1"/>
  <c r="N55" i="7"/>
  <c r="N90" i="7"/>
  <c r="O90" i="7" s="1"/>
  <c r="E81" i="7"/>
  <c r="F81" i="7" s="1"/>
  <c r="N33" i="7"/>
  <c r="O33" i="7" s="1"/>
  <c r="E121" i="7"/>
  <c r="N115" i="7"/>
  <c r="O115" i="7" s="1"/>
  <c r="N16" i="7"/>
  <c r="O16" i="7" s="1"/>
  <c r="E92" i="7"/>
  <c r="G92" i="7" s="1"/>
  <c r="N112" i="7"/>
  <c r="E88" i="7"/>
  <c r="F88" i="7" s="1"/>
  <c r="E97" i="7"/>
  <c r="F97" i="7" s="1"/>
  <c r="E64" i="7"/>
  <c r="G64" i="7" s="1"/>
  <c r="N139" i="7"/>
  <c r="N39" i="7"/>
  <c r="E100" i="7"/>
  <c r="G100" i="7" s="1"/>
  <c r="E66" i="7"/>
  <c r="F66" i="7" s="1"/>
  <c r="N26" i="7"/>
  <c r="N81" i="7"/>
  <c r="O81" i="7" s="1"/>
  <c r="E93" i="7"/>
  <c r="G93" i="7" s="1"/>
  <c r="N97" i="7"/>
  <c r="O97" i="7" s="1"/>
  <c r="N32" i="7"/>
  <c r="N117" i="7"/>
  <c r="N102" i="7"/>
  <c r="P102" i="7" s="1"/>
  <c r="E67" i="7"/>
  <c r="G67" i="7" s="1"/>
  <c r="E14" i="7"/>
  <c r="N60" i="7"/>
  <c r="P60" i="7" s="1"/>
  <c r="N105" i="7"/>
  <c r="O105" i="7" s="1"/>
  <c r="N119" i="7"/>
  <c r="O119" i="7" s="1"/>
  <c r="E135" i="7"/>
  <c r="E13" i="7"/>
  <c r="N129" i="7"/>
  <c r="O129" i="7" s="1"/>
  <c r="E136" i="7"/>
  <c r="G136" i="7" s="1"/>
  <c r="N131" i="7"/>
  <c r="E33" i="7"/>
  <c r="G33" i="7" s="1"/>
  <c r="N43" i="7"/>
  <c r="P43" i="7" s="1"/>
  <c r="E57" i="7"/>
  <c r="F57" i="7" s="1"/>
  <c r="E51" i="7"/>
  <c r="E95" i="7"/>
  <c r="E47" i="7"/>
  <c r="G47" i="7" s="1"/>
  <c r="E106" i="7"/>
  <c r="F106" i="7" s="1"/>
  <c r="N34" i="7"/>
  <c r="E117" i="7"/>
  <c r="G117" i="7" s="1"/>
  <c r="N103" i="7"/>
  <c r="P103" i="7" s="1"/>
  <c r="E112" i="7"/>
  <c r="G112" i="7" s="1"/>
  <c r="E42" i="7"/>
  <c r="N66" i="7"/>
  <c r="P66" i="7" s="1"/>
  <c r="E10" i="7"/>
  <c r="G10" i="7" s="1"/>
  <c r="E36" i="7"/>
  <c r="F36" i="7" s="1"/>
  <c r="E46" i="7"/>
  <c r="E43" i="7"/>
  <c r="E8" i="7"/>
  <c r="F8" i="7" s="1"/>
  <c r="N92" i="7"/>
  <c r="O92" i="7" s="1"/>
  <c r="N114" i="7"/>
  <c r="N58" i="7"/>
  <c r="P58" i="7" s="1"/>
  <c r="N14" i="7"/>
  <c r="P14" i="7" s="1"/>
  <c r="N49" i="7"/>
  <c r="P49" i="7" s="1"/>
  <c r="E131" i="7"/>
  <c r="E90" i="7"/>
  <c r="G90" i="7" s="1"/>
  <c r="E45" i="7"/>
  <c r="F45" i="7" s="1"/>
  <c r="N141" i="7"/>
  <c r="O141" i="7" s="1"/>
  <c r="E114" i="7"/>
  <c r="N113" i="7"/>
  <c r="P113" i="7" s="1"/>
  <c r="N107" i="7"/>
  <c r="P107" i="7" s="1"/>
  <c r="E105" i="7"/>
  <c r="F105" i="7" s="1"/>
  <c r="E116" i="7"/>
  <c r="N138" i="7"/>
  <c r="E80" i="7"/>
  <c r="F80" i="7" s="1"/>
  <c r="E120" i="7"/>
  <c r="G120" i="7" s="1"/>
  <c r="E108" i="7"/>
  <c r="E41" i="7"/>
  <c r="F41" i="7" s="1"/>
  <c r="E28" i="7"/>
  <c r="G28" i="7" s="1"/>
  <c r="N70" i="7"/>
  <c r="O70" i="7" s="1"/>
  <c r="N54" i="7"/>
  <c r="E76" i="7"/>
  <c r="F76" i="7" s="1"/>
  <c r="N44" i="7"/>
  <c r="P44" i="7" s="1"/>
  <c r="E107" i="7"/>
  <c r="G107" i="7" s="1"/>
  <c r="E103" i="7"/>
  <c r="N132" i="7"/>
  <c r="N52" i="7"/>
  <c r="P52" i="7" s="1"/>
  <c r="E99" i="7"/>
  <c r="F99" i="7" s="1"/>
  <c r="E30" i="7"/>
  <c r="N134" i="7"/>
  <c r="O134" i="7" s="1"/>
  <c r="N25" i="7"/>
  <c r="P25" i="7" s="1"/>
  <c r="E11" i="7"/>
  <c r="F11" i="7" s="1"/>
  <c r="N37" i="7"/>
  <c r="N29" i="7"/>
  <c r="N38" i="7"/>
  <c r="O38" i="7" s="1"/>
  <c r="E122" i="7"/>
  <c r="F122" i="7" s="1"/>
  <c r="E125" i="7"/>
  <c r="F125" i="7" s="1"/>
  <c r="N123" i="7"/>
  <c r="P123" i="7" s="1"/>
  <c r="E17" i="7"/>
  <c r="F17" i="7" s="1"/>
  <c r="N47" i="7"/>
  <c r="O47" i="7" s="1"/>
  <c r="N77" i="7"/>
  <c r="P77" i="7" s="1"/>
  <c r="N110" i="7"/>
  <c r="O110" i="7" s="1"/>
  <c r="E37" i="7"/>
  <c r="F37" i="7" s="1"/>
  <c r="N120" i="7"/>
  <c r="P120" i="7" s="1"/>
  <c r="N98" i="7"/>
  <c r="P98" i="7" s="1"/>
  <c r="N20" i="7"/>
  <c r="O20" i="7" s="1"/>
  <c r="N83" i="7"/>
  <c r="O83" i="7" s="1"/>
  <c r="N10" i="7"/>
  <c r="P10" i="7" s="1"/>
  <c r="E12" i="7"/>
  <c r="F12" i="7" s="1"/>
  <c r="N87" i="7"/>
  <c r="P87" i="7" s="1"/>
  <c r="E24" i="7"/>
  <c r="F24" i="7" s="1"/>
  <c r="N86" i="7"/>
  <c r="O86" i="7" s="1"/>
  <c r="E53" i="7"/>
  <c r="G53" i="7" s="1"/>
  <c r="N35" i="7"/>
  <c r="O35" i="7" s="1"/>
  <c r="E77" i="7"/>
  <c r="F77" i="7" s="1"/>
  <c r="N137" i="7"/>
  <c r="P137" i="7" s="1"/>
  <c r="E29" i="7"/>
  <c r="G29" i="7" s="1"/>
  <c r="N41" i="7"/>
  <c r="O41" i="7" s="1"/>
  <c r="N108" i="7"/>
  <c r="O108" i="7" s="1"/>
  <c r="E104" i="7"/>
  <c r="G104" i="7" s="1"/>
  <c r="N93" i="7"/>
  <c r="O93" i="7" s="1"/>
  <c r="N27" i="7"/>
  <c r="P27" i="7" s="1"/>
  <c r="E78" i="7"/>
  <c r="F78" i="7" s="1"/>
  <c r="N23" i="7"/>
  <c r="O23" i="7" s="1"/>
  <c r="N73" i="7"/>
  <c r="P73" i="7" s="1"/>
  <c r="E65" i="7"/>
  <c r="G65" i="7" s="1"/>
  <c r="E115" i="7"/>
  <c r="F115" i="7" s="1"/>
  <c r="E32" i="7"/>
  <c r="G32" i="7" s="1"/>
  <c r="N104" i="7"/>
  <c r="P104" i="7" s="1"/>
  <c r="E15" i="7"/>
  <c r="E27" i="7"/>
  <c r="G27" i="7" s="1"/>
  <c r="N53" i="7"/>
  <c r="P53" i="7" s="1"/>
  <c r="G16" i="7"/>
  <c r="F16" i="7"/>
  <c r="O112" i="7"/>
  <c r="P112" i="7"/>
  <c r="G88" i="7"/>
  <c r="G97" i="7"/>
  <c r="O139" i="7"/>
  <c r="P139" i="7"/>
  <c r="F100" i="7"/>
  <c r="P26" i="7"/>
  <c r="O26" i="7"/>
  <c r="F93" i="7"/>
  <c r="P32" i="7"/>
  <c r="O32" i="7"/>
  <c r="O102" i="7"/>
  <c r="G14" i="7"/>
  <c r="F14" i="7"/>
  <c r="P105" i="7"/>
  <c r="G135" i="7"/>
  <c r="F135" i="7"/>
  <c r="P129" i="7"/>
  <c r="P131" i="7"/>
  <c r="O131" i="7"/>
  <c r="G48" i="7"/>
  <c r="O50" i="7"/>
  <c r="G103" i="7"/>
  <c r="F103" i="7"/>
  <c r="P55" i="7"/>
  <c r="O55" i="7"/>
  <c r="P132" i="7"/>
  <c r="O132" i="7"/>
  <c r="O52" i="7"/>
  <c r="P33" i="7"/>
  <c r="G30" i="7"/>
  <c r="F30" i="7"/>
  <c r="F121" i="7"/>
  <c r="G121" i="7"/>
  <c r="P134" i="7"/>
  <c r="P115" i="7"/>
  <c r="O25" i="7"/>
  <c r="F92" i="7"/>
  <c r="O37" i="7"/>
  <c r="P37" i="7"/>
  <c r="F10" i="7"/>
  <c r="G46" i="7"/>
  <c r="F46" i="7"/>
  <c r="G8" i="7"/>
  <c r="P114" i="7"/>
  <c r="O114" i="7"/>
  <c r="O14" i="7"/>
  <c r="G131" i="7"/>
  <c r="F131" i="7"/>
  <c r="G45" i="7"/>
  <c r="F114" i="7"/>
  <c r="G114" i="7"/>
  <c r="O107" i="7"/>
  <c r="F116" i="7"/>
  <c r="G116" i="7"/>
  <c r="G80" i="7"/>
  <c r="F108" i="7"/>
  <c r="G108" i="7"/>
  <c r="F28" i="7"/>
  <c r="P54" i="7"/>
  <c r="O54" i="7"/>
  <c r="O44" i="7"/>
  <c r="G111" i="7"/>
  <c r="F111" i="7"/>
  <c r="P84" i="7"/>
  <c r="O84" i="7"/>
  <c r="G51" i="7"/>
  <c r="F51" i="7"/>
  <c r="O72" i="7"/>
  <c r="P72" i="7"/>
  <c r="F95" i="7"/>
  <c r="G95" i="7"/>
  <c r="F101" i="7"/>
  <c r="G101" i="7"/>
  <c r="F47" i="7"/>
  <c r="P133" i="7"/>
  <c r="O133" i="7"/>
  <c r="O118" i="7"/>
  <c r="P118" i="7"/>
  <c r="P34" i="7"/>
  <c r="O34" i="7"/>
  <c r="G9" i="7"/>
  <c r="F9" i="7"/>
  <c r="O19" i="7"/>
  <c r="P19" i="7"/>
  <c r="P30" i="7"/>
  <c r="O30" i="7"/>
  <c r="P42" i="7"/>
  <c r="O42" i="7"/>
  <c r="P24" i="7"/>
  <c r="O24" i="7"/>
  <c r="P8" i="7"/>
  <c r="O8" i="7"/>
  <c r="P45" i="7"/>
  <c r="O45" i="7"/>
  <c r="G54" i="7"/>
  <c r="F54" i="7"/>
  <c r="P126" i="7"/>
  <c r="O126" i="7"/>
  <c r="O127" i="7"/>
  <c r="P127" i="7"/>
  <c r="F69" i="7"/>
  <c r="G69" i="7"/>
  <c r="G102" i="7"/>
  <c r="F102" i="7"/>
  <c r="P17" i="7"/>
  <c r="O17" i="7"/>
  <c r="G23" i="7"/>
  <c r="F23" i="7"/>
  <c r="P136" i="7"/>
  <c r="O136" i="7"/>
  <c r="F50" i="7"/>
  <c r="G50" i="7"/>
  <c r="P95" i="7"/>
  <c r="O95" i="7"/>
  <c r="G56" i="7"/>
  <c r="F56" i="7"/>
  <c r="F137" i="7"/>
  <c r="G137" i="7"/>
  <c r="O62" i="7"/>
  <c r="P62" i="7"/>
  <c r="G59" i="7"/>
  <c r="F59" i="7"/>
  <c r="F89" i="7"/>
  <c r="G89" i="7"/>
  <c r="O11" i="7"/>
  <c r="P11" i="7"/>
  <c r="F60" i="7"/>
  <c r="G60" i="7"/>
  <c r="N80" i="7"/>
  <c r="N109" i="7"/>
  <c r="E18" i="7"/>
  <c r="E49" i="7"/>
  <c r="E119" i="7"/>
  <c r="N128" i="7"/>
  <c r="E20" i="7"/>
  <c r="E74" i="7"/>
  <c r="E58" i="7"/>
  <c r="N125" i="7"/>
  <c r="N135" i="7"/>
  <c r="N122" i="7"/>
  <c r="E126" i="7"/>
  <c r="E98" i="7"/>
  <c r="E128" i="7"/>
  <c r="E134" i="7"/>
  <c r="N67" i="7"/>
  <c r="E34" i="7"/>
  <c r="E140" i="7"/>
  <c r="E38" i="7"/>
  <c r="E22" i="7"/>
  <c r="E85" i="7"/>
  <c r="N18" i="7"/>
  <c r="E25" i="7"/>
  <c r="E130" i="7"/>
  <c r="E84" i="7"/>
  <c r="E72" i="7"/>
  <c r="N57" i="7"/>
  <c r="E141" i="7"/>
  <c r="E75" i="7"/>
  <c r="E71" i="7"/>
  <c r="N56" i="7"/>
  <c r="E26" i="7"/>
  <c r="E21" i="7"/>
  <c r="N22" i="7"/>
  <c r="N46" i="7"/>
  <c r="N82" i="7"/>
  <c r="E68" i="7"/>
  <c r="E62" i="7"/>
  <c r="E118" i="7"/>
  <c r="F138" i="7"/>
  <c r="G138" i="7"/>
  <c r="F42" i="7"/>
  <c r="G42" i="7"/>
  <c r="P39" i="7"/>
  <c r="O39" i="7"/>
  <c r="O117" i="7"/>
  <c r="P117" i="7"/>
  <c r="G13" i="7"/>
  <c r="F13" i="7"/>
  <c r="G79" i="7"/>
  <c r="F29" i="7"/>
  <c r="F104" i="7"/>
  <c r="P93" i="7"/>
  <c r="O27" i="7"/>
  <c r="G78" i="7"/>
  <c r="O73" i="7"/>
  <c r="F65" i="7"/>
  <c r="G115" i="7"/>
  <c r="F32" i="7"/>
  <c r="O104" i="7"/>
  <c r="F15" i="7"/>
  <c r="G15" i="7"/>
  <c r="G36" i="7"/>
  <c r="G43" i="7"/>
  <c r="F43" i="7"/>
  <c r="P92" i="7"/>
  <c r="O58" i="7"/>
  <c r="O49" i="7"/>
  <c r="P141" i="7"/>
  <c r="O113" i="7"/>
  <c r="G105" i="7"/>
  <c r="P138" i="7"/>
  <c r="O138" i="7"/>
  <c r="F120" i="7"/>
  <c r="G41" i="7"/>
  <c r="P70" i="7"/>
  <c r="O29" i="7"/>
  <c r="P29" i="7"/>
  <c r="G122" i="7"/>
  <c r="G125" i="7"/>
  <c r="O123" i="7"/>
  <c r="O77" i="7"/>
  <c r="P110" i="7"/>
  <c r="O120" i="7"/>
  <c r="O98" i="7"/>
  <c r="G12" i="7"/>
  <c r="P86" i="7"/>
  <c r="F53" i="7"/>
  <c r="G73" i="7"/>
  <c r="O21" i="7"/>
  <c r="P21" i="7"/>
  <c r="O85" i="7"/>
  <c r="P85" i="7"/>
  <c r="O76" i="7"/>
  <c r="P76" i="7"/>
  <c r="O69" i="7"/>
  <c r="P69" i="7"/>
  <c r="F127" i="7"/>
  <c r="G127" i="7"/>
  <c r="G52" i="7"/>
  <c r="F52" i="7"/>
  <c r="P40" i="7"/>
  <c r="O40" i="7"/>
  <c r="P91" i="7"/>
  <c r="O91" i="7"/>
  <c r="P71" i="7"/>
  <c r="P48" i="7"/>
  <c r="O48" i="7"/>
  <c r="O78" i="7"/>
  <c r="P78" i="7"/>
  <c r="G133" i="7"/>
  <c r="F133" i="7"/>
  <c r="G82" i="7"/>
  <c r="F82" i="7"/>
  <c r="O74" i="7"/>
  <c r="P74" i="7"/>
  <c r="P28" i="7"/>
  <c r="O28" i="7"/>
  <c r="G109" i="7"/>
  <c r="F109" i="7"/>
  <c r="P106" i="7"/>
  <c r="P15" i="7"/>
  <c r="O15" i="7"/>
  <c r="P101" i="7"/>
  <c r="O101" i="7"/>
  <c r="G63" i="7"/>
  <c r="F63" i="7"/>
  <c r="F87" i="7"/>
  <c r="G87" i="7"/>
  <c r="P96" i="7"/>
  <c r="O96" i="7"/>
  <c r="P75" i="7"/>
  <c r="O75" i="7"/>
  <c r="P142" i="7"/>
  <c r="O142" i="7"/>
  <c r="G91" i="7"/>
  <c r="N121" i="7"/>
  <c r="N124" i="7"/>
  <c r="N51" i="7"/>
  <c r="N13" i="7"/>
  <c r="E35" i="7"/>
  <c r="N12" i="7"/>
  <c r="N31" i="7"/>
  <c r="N89" i="7"/>
  <c r="N100" i="7"/>
  <c r="E83" i="7"/>
  <c r="E61" i="7"/>
  <c r="N99" i="7"/>
  <c r="N140" i="7"/>
  <c r="E44" i="7"/>
  <c r="N7" i="7"/>
  <c r="E19" i="7"/>
  <c r="E129" i="7"/>
  <c r="E55" i="7"/>
  <c r="E96" i="7"/>
  <c r="E70" i="7"/>
  <c r="E123" i="7"/>
  <c r="E31" i="7"/>
  <c r="N130" i="7"/>
  <c r="N63" i="7"/>
  <c r="N116" i="7"/>
  <c r="E39" i="7"/>
  <c r="E132" i="7"/>
  <c r="N88" i="7"/>
  <c r="N94" i="7"/>
  <c r="N59" i="7"/>
  <c r="N68" i="7"/>
  <c r="N61" i="7"/>
  <c r="E40" i="7"/>
  <c r="N79" i="7"/>
  <c r="N9" i="7"/>
  <c r="E124" i="7"/>
  <c r="E110" i="7"/>
  <c r="N65" i="7"/>
  <c r="E86" i="7"/>
  <c r="G142" i="7" l="1"/>
  <c r="F142" i="7"/>
  <c r="G24" i="7"/>
  <c r="P83" i="7"/>
  <c r="P108" i="7"/>
  <c r="G77" i="7"/>
  <c r="O87" i="7"/>
  <c r="P20" i="7"/>
  <c r="G37" i="7"/>
  <c r="G17" i="7"/>
  <c r="G76" i="7"/>
  <c r="F90" i="7"/>
  <c r="P41" i="7"/>
  <c r="P35" i="7"/>
  <c r="F33" i="7"/>
  <c r="O60" i="7"/>
  <c r="P81" i="7"/>
  <c r="O66" i="7"/>
  <c r="O111" i="7"/>
  <c r="O36" i="7"/>
  <c r="F7" i="7"/>
  <c r="F139" i="7"/>
  <c r="G113" i="7"/>
  <c r="G94" i="7"/>
  <c r="O64" i="7"/>
  <c r="O103" i="7"/>
  <c r="F117" i="7"/>
  <c r="O43" i="7"/>
  <c r="P16" i="7"/>
  <c r="G81" i="7"/>
  <c r="P90" i="7"/>
  <c r="P38" i="7"/>
  <c r="F27" i="7"/>
  <c r="O10" i="7"/>
  <c r="O53" i="7"/>
  <c r="P23" i="7"/>
  <c r="O137" i="7"/>
  <c r="F136" i="7"/>
  <c r="P119" i="7"/>
  <c r="F67" i="7"/>
  <c r="P97" i="7"/>
  <c r="G66" i="7"/>
  <c r="F64" i="7"/>
  <c r="F112" i="7"/>
  <c r="G106" i="7"/>
  <c r="G57" i="7"/>
  <c r="G11" i="7"/>
  <c r="G99" i="7"/>
  <c r="F107" i="7"/>
  <c r="P47" i="7"/>
  <c r="G110" i="7"/>
  <c r="F110" i="7"/>
  <c r="P94" i="7"/>
  <c r="O94" i="7"/>
  <c r="G123" i="7"/>
  <c r="F123" i="7"/>
  <c r="O140" i="7"/>
  <c r="P140" i="7"/>
  <c r="P22" i="7"/>
  <c r="O22" i="7"/>
  <c r="G72" i="7"/>
  <c r="F72" i="7"/>
  <c r="F140" i="7"/>
  <c r="G140" i="7"/>
  <c r="P135" i="7"/>
  <c r="O135" i="7"/>
  <c r="G20" i="7"/>
  <c r="F20" i="7"/>
  <c r="G18" i="7"/>
  <c r="F18" i="7"/>
  <c r="F124" i="7"/>
  <c r="G124" i="7"/>
  <c r="P88" i="7"/>
  <c r="O88" i="7"/>
  <c r="G70" i="7"/>
  <c r="F70" i="7"/>
  <c r="P99" i="7"/>
  <c r="O99" i="7"/>
  <c r="F68" i="7"/>
  <c r="G68" i="7"/>
  <c r="F75" i="7"/>
  <c r="G75" i="7"/>
  <c r="F85" i="7"/>
  <c r="G85" i="7"/>
  <c r="F98" i="7"/>
  <c r="G98" i="7"/>
  <c r="G86" i="7"/>
  <c r="F86" i="7"/>
  <c r="P9" i="7"/>
  <c r="O9" i="7"/>
  <c r="O68" i="7"/>
  <c r="P68" i="7"/>
  <c r="F132" i="7"/>
  <c r="G132" i="7"/>
  <c r="P130" i="7"/>
  <c r="O130" i="7"/>
  <c r="G96" i="7"/>
  <c r="F96" i="7"/>
  <c r="P7" i="7"/>
  <c r="O7" i="7"/>
  <c r="F61" i="7"/>
  <c r="G61" i="7"/>
  <c r="P31" i="7"/>
  <c r="O31" i="7"/>
  <c r="P51" i="7"/>
  <c r="O51" i="7"/>
  <c r="P82" i="7"/>
  <c r="O82" i="7"/>
  <c r="G26" i="7"/>
  <c r="F26" i="7"/>
  <c r="G141" i="7"/>
  <c r="F141" i="7"/>
  <c r="G130" i="7"/>
  <c r="F130" i="7"/>
  <c r="F22" i="7"/>
  <c r="G22" i="7"/>
  <c r="P67" i="7"/>
  <c r="O67" i="7"/>
  <c r="F126" i="7"/>
  <c r="G126" i="7"/>
  <c r="F58" i="7"/>
  <c r="G58" i="7"/>
  <c r="F119" i="7"/>
  <c r="G119" i="7"/>
  <c r="P80" i="7"/>
  <c r="O80" i="7"/>
  <c r="G40" i="7"/>
  <c r="F40" i="7"/>
  <c r="P116" i="7"/>
  <c r="O116" i="7"/>
  <c r="G129" i="7"/>
  <c r="F129" i="7"/>
  <c r="O100" i="7"/>
  <c r="P100" i="7"/>
  <c r="F35" i="7"/>
  <c r="G35" i="7"/>
  <c r="O121" i="7"/>
  <c r="P121" i="7"/>
  <c r="F62" i="7"/>
  <c r="G62" i="7"/>
  <c r="G71" i="7"/>
  <c r="F71" i="7"/>
  <c r="P18" i="7"/>
  <c r="O18" i="7"/>
  <c r="G128" i="7"/>
  <c r="F128" i="7"/>
  <c r="P61" i="7"/>
  <c r="O61" i="7"/>
  <c r="P63" i="7"/>
  <c r="O63" i="7"/>
  <c r="G19" i="7"/>
  <c r="F19" i="7"/>
  <c r="O89" i="7"/>
  <c r="P89" i="7"/>
  <c r="O13" i="7"/>
  <c r="P13" i="7"/>
  <c r="G21" i="7"/>
  <c r="F21" i="7"/>
  <c r="F84" i="7"/>
  <c r="G84" i="7"/>
  <c r="F34" i="7"/>
  <c r="G34" i="7"/>
  <c r="P125" i="7"/>
  <c r="O125" i="7"/>
  <c r="O128" i="7"/>
  <c r="P128" i="7"/>
  <c r="O109" i="7"/>
  <c r="P109" i="7"/>
  <c r="P65" i="7"/>
  <c r="O65" i="7"/>
  <c r="P79" i="7"/>
  <c r="O79" i="7"/>
  <c r="P59" i="7"/>
  <c r="O59" i="7"/>
  <c r="G39" i="7"/>
  <c r="F39" i="7"/>
  <c r="G31" i="7"/>
  <c r="F31" i="7"/>
  <c r="F55" i="7"/>
  <c r="G55" i="7"/>
  <c r="F44" i="7"/>
  <c r="G44" i="7"/>
  <c r="G83" i="7"/>
  <c r="F83" i="7"/>
  <c r="O12" i="7"/>
  <c r="P12" i="7"/>
  <c r="P124" i="7"/>
  <c r="O124" i="7"/>
  <c r="G118" i="7"/>
  <c r="F118" i="7"/>
  <c r="P46" i="7"/>
  <c r="O46" i="7"/>
  <c r="P56" i="7"/>
  <c r="O56" i="7"/>
  <c r="O57" i="7"/>
  <c r="P57" i="7"/>
  <c r="F25" i="7"/>
  <c r="G25" i="7"/>
  <c r="F38" i="7"/>
  <c r="G38" i="7"/>
  <c r="F134" i="7"/>
  <c r="G134" i="7"/>
  <c r="P122" i="7"/>
  <c r="O122" i="7"/>
  <c r="F74" i="7"/>
  <c r="G74" i="7"/>
  <c r="G49" i="7"/>
  <c r="F49" i="7"/>
</calcChain>
</file>

<file path=xl/sharedStrings.xml><?xml version="1.0" encoding="utf-8"?>
<sst xmlns="http://schemas.openxmlformats.org/spreadsheetml/2006/main" count="98" uniqueCount="49">
  <si>
    <t>Period</t>
  </si>
  <si>
    <t>3MA</t>
  </si>
  <si>
    <t>=AVERAGE(B2:B4)</t>
  </si>
  <si>
    <t>=AVERAGE(B3:B5)</t>
  </si>
  <si>
    <t>=AVERAGE(B4:B6)</t>
  </si>
  <si>
    <t>=AVERAGE(B5:B7)</t>
  </si>
  <si>
    <t>=AVERAGE(B6:B8)</t>
  </si>
  <si>
    <t>M</t>
  </si>
  <si>
    <t>Alpha</t>
  </si>
  <si>
    <t>MA interval (M)</t>
  </si>
  <si>
    <t>Observation</t>
  </si>
  <si>
    <t>Alpha 0.1</t>
  </si>
  <si>
    <t>Alpha 0.3</t>
  </si>
  <si>
    <t>Alpha 0.5</t>
  </si>
  <si>
    <t>Alpha 0.9</t>
  </si>
  <si>
    <t>Data</t>
  </si>
  <si>
    <t>=Alpha</t>
  </si>
  <si>
    <t>X</t>
  </si>
  <si>
    <t>Y</t>
  </si>
  <si>
    <t>Date</t>
  </si>
  <si>
    <t>Close</t>
  </si>
  <si>
    <t>Msft Close</t>
  </si>
  <si>
    <t>Mean</t>
  </si>
  <si>
    <t>=AVERAGE(B7:B9)</t>
  </si>
  <si>
    <t>9MA</t>
  </si>
  <si>
    <t>15MA</t>
  </si>
  <si>
    <t>=deg of freedom</t>
  </si>
  <si>
    <t>Full SE</t>
  </si>
  <si>
    <t>Volume</t>
  </si>
  <si>
    <t>Adj Close</t>
  </si>
  <si>
    <t>=alpha (significance level)</t>
  </si>
  <si>
    <t>Moving SE</t>
  </si>
  <si>
    <t>ES 0.3</t>
  </si>
  <si>
    <t>Mov SE</t>
  </si>
  <si>
    <t>ES 0.1</t>
  </si>
  <si>
    <t>ES 0.9</t>
  </si>
  <si>
    <t>MA interval M</t>
  </si>
  <si>
    <r>
      <t xml:space="preserve">Exp. Smooth. </t>
    </r>
    <r>
      <rPr>
        <b/>
        <sz val="10"/>
        <rFont val="Symbol"/>
        <family val="1"/>
        <charset val="2"/>
      </rPr>
      <t>a=0.1</t>
    </r>
  </si>
  <si>
    <r>
      <t xml:space="preserve">Exp. Smooth. </t>
    </r>
    <r>
      <rPr>
        <b/>
        <sz val="10"/>
        <rFont val="Symbol"/>
        <family val="1"/>
        <charset val="2"/>
      </rPr>
      <t>a=0.9</t>
    </r>
  </si>
  <si>
    <r>
      <t xml:space="preserve">Exp. Smooth. </t>
    </r>
    <r>
      <rPr>
        <b/>
        <sz val="10"/>
        <rFont val="Symbol"/>
        <family val="1"/>
        <charset val="2"/>
      </rPr>
      <t>a=0.5</t>
    </r>
  </si>
  <si>
    <t>- Interval</t>
  </si>
  <si>
    <t>+ Interval</t>
  </si>
  <si>
    <t>=alpha (smoothing constant)</t>
  </si>
  <si>
    <r>
      <t xml:space="preserve">Exp. Smooth. </t>
    </r>
    <r>
      <rPr>
        <b/>
        <sz val="10"/>
        <rFont val="Symbol"/>
        <family val="1"/>
        <charset val="2"/>
      </rPr>
      <t>a=0.3</t>
    </r>
  </si>
  <si>
    <t>Option 1</t>
  </si>
  <si>
    <t>Option 2</t>
  </si>
  <si>
    <t>Option 3</t>
  </si>
  <si>
    <t>=1.96*STDEV(B3:B6)/SQRT(4)</t>
  </si>
  <si>
    <t>=CONFIDENCE($U$2,STDEV(B3:B6),4)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</si>
</sst>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0.0000"/>
    <numFmt numFmtId="166" formatCode="0.00000"/>
    <numFmt numFmtId="167" formatCode="0.000000"/>
    <numFmt numFmtId="168" formatCode="0.0000000"/>
    <numFmt numFmtId="169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name val="Symbol"/>
      <family val="1"/>
      <charset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0" fillId="0" borderId="0" xfId="0" quotePrefix="1" applyNumberFormat="1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1" fillId="0" borderId="0" xfId="0" quotePrefix="1" applyFont="1" applyAlignment="1">
      <alignment horizontal="center"/>
    </xf>
    <xf numFmtId="14" fontId="0" fillId="0" borderId="0" xfId="0" applyNumberFormat="1"/>
    <xf numFmtId="0" fontId="1" fillId="0" borderId="1" xfId="0" quotePrefix="1" applyFont="1" applyBorder="1" applyAlignment="1">
      <alignment horizontal="left"/>
    </xf>
    <xf numFmtId="0" fontId="0" fillId="0" borderId="0" xfId="0" quotePrefix="1"/>
    <xf numFmtId="1" fontId="0" fillId="0" borderId="0" xfId="0" applyNumberFormat="1"/>
    <xf numFmtId="164" fontId="0" fillId="0" borderId="0" xfId="0" quotePrefix="1" applyNumberFormat="1"/>
    <xf numFmtId="0" fontId="4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Microsoft daily closing values of shares from January 4, 2016 to July 22, 2016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'7.1.1-4'!$B$2:$B$141</c:f>
              <c:numCache>
                <c:formatCode>General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E6-4A9D-8CA7-AEE33CB29567}"/>
            </c:ext>
          </c:extLst>
        </c:ser>
        <c:ser>
          <c:idx val="1"/>
          <c:order val="1"/>
          <c:tx>
            <c:strRef>
              <c:f>'7.1.1-4'!$C$1</c:f>
              <c:strCache>
                <c:ptCount val="1"/>
                <c:pt idx="0">
                  <c:v>Mean</c:v>
                </c:pt>
              </c:strCache>
            </c:strRef>
          </c:tx>
          <c:marker>
            <c:symbol val="none"/>
          </c:marker>
          <c:val>
            <c:numRef>
              <c:f>'7.1.1-4'!$C$2:$C$141</c:f>
              <c:numCache>
                <c:formatCode>0.00</c:formatCode>
                <c:ptCount val="140"/>
                <c:pt idx="0">
                  <c:v>51.748118200000022</c:v>
                </c:pt>
                <c:pt idx="1">
                  <c:v>51.748118200000022</c:v>
                </c:pt>
                <c:pt idx="2">
                  <c:v>51.748118200000022</c:v>
                </c:pt>
                <c:pt idx="3">
                  <c:v>51.748118200000022</c:v>
                </c:pt>
                <c:pt idx="4">
                  <c:v>51.748118200000022</c:v>
                </c:pt>
                <c:pt idx="5">
                  <c:v>51.748118200000022</c:v>
                </c:pt>
                <c:pt idx="6">
                  <c:v>51.748118200000022</c:v>
                </c:pt>
                <c:pt idx="7">
                  <c:v>51.748118200000022</c:v>
                </c:pt>
                <c:pt idx="8">
                  <c:v>51.748118200000022</c:v>
                </c:pt>
                <c:pt idx="9">
                  <c:v>51.748118200000022</c:v>
                </c:pt>
                <c:pt idx="10">
                  <c:v>51.748118200000022</c:v>
                </c:pt>
                <c:pt idx="11">
                  <c:v>51.748118200000022</c:v>
                </c:pt>
                <c:pt idx="12">
                  <c:v>51.748118200000022</c:v>
                </c:pt>
                <c:pt idx="13">
                  <c:v>51.748118200000022</c:v>
                </c:pt>
                <c:pt idx="14">
                  <c:v>51.748118200000022</c:v>
                </c:pt>
                <c:pt idx="15">
                  <c:v>51.748118200000022</c:v>
                </c:pt>
                <c:pt idx="16">
                  <c:v>51.748118200000022</c:v>
                </c:pt>
                <c:pt idx="17">
                  <c:v>51.748118200000022</c:v>
                </c:pt>
                <c:pt idx="18">
                  <c:v>51.748118200000022</c:v>
                </c:pt>
                <c:pt idx="19">
                  <c:v>51.748118200000022</c:v>
                </c:pt>
                <c:pt idx="20">
                  <c:v>51.748118200000022</c:v>
                </c:pt>
                <c:pt idx="21">
                  <c:v>51.748118200000022</c:v>
                </c:pt>
                <c:pt idx="22">
                  <c:v>51.748118200000022</c:v>
                </c:pt>
                <c:pt idx="23">
                  <c:v>51.748118200000022</c:v>
                </c:pt>
                <c:pt idx="24">
                  <c:v>51.748118200000022</c:v>
                </c:pt>
                <c:pt idx="25">
                  <c:v>51.748118200000022</c:v>
                </c:pt>
                <c:pt idx="26">
                  <c:v>51.748118200000022</c:v>
                </c:pt>
                <c:pt idx="27">
                  <c:v>51.748118200000022</c:v>
                </c:pt>
                <c:pt idx="28">
                  <c:v>51.748118200000022</c:v>
                </c:pt>
                <c:pt idx="29">
                  <c:v>51.748118200000022</c:v>
                </c:pt>
                <c:pt idx="30">
                  <c:v>51.748118200000022</c:v>
                </c:pt>
                <c:pt idx="31">
                  <c:v>51.748118200000022</c:v>
                </c:pt>
                <c:pt idx="32">
                  <c:v>51.748118200000022</c:v>
                </c:pt>
                <c:pt idx="33">
                  <c:v>51.748118200000022</c:v>
                </c:pt>
                <c:pt idx="34">
                  <c:v>51.748118200000022</c:v>
                </c:pt>
                <c:pt idx="35">
                  <c:v>51.748118200000022</c:v>
                </c:pt>
                <c:pt idx="36">
                  <c:v>51.748118200000022</c:v>
                </c:pt>
                <c:pt idx="37">
                  <c:v>51.748118200000022</c:v>
                </c:pt>
                <c:pt idx="38">
                  <c:v>51.748118200000022</c:v>
                </c:pt>
                <c:pt idx="39">
                  <c:v>51.748118200000022</c:v>
                </c:pt>
                <c:pt idx="40">
                  <c:v>51.748118200000022</c:v>
                </c:pt>
                <c:pt idx="41">
                  <c:v>51.748118200000022</c:v>
                </c:pt>
                <c:pt idx="42">
                  <c:v>51.748118200000022</c:v>
                </c:pt>
                <c:pt idx="43">
                  <c:v>51.748118200000022</c:v>
                </c:pt>
                <c:pt idx="44">
                  <c:v>51.748118200000022</c:v>
                </c:pt>
                <c:pt idx="45">
                  <c:v>51.748118200000022</c:v>
                </c:pt>
                <c:pt idx="46">
                  <c:v>51.748118200000022</c:v>
                </c:pt>
                <c:pt idx="47">
                  <c:v>51.748118200000022</c:v>
                </c:pt>
                <c:pt idx="48">
                  <c:v>51.748118200000022</c:v>
                </c:pt>
                <c:pt idx="49">
                  <c:v>51.748118200000022</c:v>
                </c:pt>
                <c:pt idx="50">
                  <c:v>51.748118200000022</c:v>
                </c:pt>
                <c:pt idx="51">
                  <c:v>51.748118200000022</c:v>
                </c:pt>
                <c:pt idx="52">
                  <c:v>51.748118200000022</c:v>
                </c:pt>
                <c:pt idx="53">
                  <c:v>51.748118200000022</c:v>
                </c:pt>
                <c:pt idx="54">
                  <c:v>51.748118200000022</c:v>
                </c:pt>
                <c:pt idx="55">
                  <c:v>51.748118200000022</c:v>
                </c:pt>
                <c:pt idx="56">
                  <c:v>51.748118200000022</c:v>
                </c:pt>
                <c:pt idx="57">
                  <c:v>51.748118200000022</c:v>
                </c:pt>
                <c:pt idx="58">
                  <c:v>51.748118200000022</c:v>
                </c:pt>
                <c:pt idx="59">
                  <c:v>51.748118200000022</c:v>
                </c:pt>
                <c:pt idx="60">
                  <c:v>51.748118200000022</c:v>
                </c:pt>
                <c:pt idx="61">
                  <c:v>51.748118200000022</c:v>
                </c:pt>
                <c:pt idx="62">
                  <c:v>51.748118200000022</c:v>
                </c:pt>
                <c:pt idx="63">
                  <c:v>51.748118200000022</c:v>
                </c:pt>
                <c:pt idx="64">
                  <c:v>51.748118200000022</c:v>
                </c:pt>
                <c:pt idx="65">
                  <c:v>51.748118200000022</c:v>
                </c:pt>
                <c:pt idx="66">
                  <c:v>51.748118200000022</c:v>
                </c:pt>
                <c:pt idx="67">
                  <c:v>51.748118200000022</c:v>
                </c:pt>
                <c:pt idx="68">
                  <c:v>51.748118200000022</c:v>
                </c:pt>
                <c:pt idx="69">
                  <c:v>51.748118200000022</c:v>
                </c:pt>
                <c:pt idx="70">
                  <c:v>51.748118200000022</c:v>
                </c:pt>
                <c:pt idx="71">
                  <c:v>51.748118200000022</c:v>
                </c:pt>
                <c:pt idx="72">
                  <c:v>51.748118200000022</c:v>
                </c:pt>
                <c:pt idx="73">
                  <c:v>51.748118200000022</c:v>
                </c:pt>
                <c:pt idx="74">
                  <c:v>51.748118200000022</c:v>
                </c:pt>
                <c:pt idx="75">
                  <c:v>51.748118200000022</c:v>
                </c:pt>
                <c:pt idx="76">
                  <c:v>51.748118200000022</c:v>
                </c:pt>
                <c:pt idx="77">
                  <c:v>51.748118200000022</c:v>
                </c:pt>
                <c:pt idx="78">
                  <c:v>51.748118200000022</c:v>
                </c:pt>
                <c:pt idx="79">
                  <c:v>51.748118200000022</c:v>
                </c:pt>
                <c:pt idx="80">
                  <c:v>51.748118200000022</c:v>
                </c:pt>
                <c:pt idx="81">
                  <c:v>51.748118200000022</c:v>
                </c:pt>
                <c:pt idx="82">
                  <c:v>51.748118200000022</c:v>
                </c:pt>
                <c:pt idx="83">
                  <c:v>51.748118200000022</c:v>
                </c:pt>
                <c:pt idx="84">
                  <c:v>51.748118200000022</c:v>
                </c:pt>
                <c:pt idx="85">
                  <c:v>51.748118200000022</c:v>
                </c:pt>
                <c:pt idx="86">
                  <c:v>51.748118200000022</c:v>
                </c:pt>
                <c:pt idx="87">
                  <c:v>51.748118200000022</c:v>
                </c:pt>
                <c:pt idx="88">
                  <c:v>51.748118200000022</c:v>
                </c:pt>
                <c:pt idx="89">
                  <c:v>51.748118200000022</c:v>
                </c:pt>
                <c:pt idx="90">
                  <c:v>51.748118200000022</c:v>
                </c:pt>
                <c:pt idx="91">
                  <c:v>51.748118200000022</c:v>
                </c:pt>
                <c:pt idx="92">
                  <c:v>51.748118200000022</c:v>
                </c:pt>
                <c:pt idx="93">
                  <c:v>51.748118200000022</c:v>
                </c:pt>
                <c:pt idx="94">
                  <c:v>51.748118200000022</c:v>
                </c:pt>
                <c:pt idx="95">
                  <c:v>51.748118200000022</c:v>
                </c:pt>
                <c:pt idx="96">
                  <c:v>51.748118200000022</c:v>
                </c:pt>
                <c:pt idx="97">
                  <c:v>51.748118200000022</c:v>
                </c:pt>
                <c:pt idx="98">
                  <c:v>51.748118200000022</c:v>
                </c:pt>
                <c:pt idx="99">
                  <c:v>51.748118200000022</c:v>
                </c:pt>
                <c:pt idx="100">
                  <c:v>51.748118200000022</c:v>
                </c:pt>
                <c:pt idx="101">
                  <c:v>51.748118200000022</c:v>
                </c:pt>
                <c:pt idx="102">
                  <c:v>51.748118200000022</c:v>
                </c:pt>
                <c:pt idx="103">
                  <c:v>51.748118200000022</c:v>
                </c:pt>
                <c:pt idx="104">
                  <c:v>51.748118200000022</c:v>
                </c:pt>
                <c:pt idx="105">
                  <c:v>51.748118200000022</c:v>
                </c:pt>
                <c:pt idx="106">
                  <c:v>51.748118200000022</c:v>
                </c:pt>
                <c:pt idx="107">
                  <c:v>51.748118200000022</c:v>
                </c:pt>
                <c:pt idx="108">
                  <c:v>51.748118200000022</c:v>
                </c:pt>
                <c:pt idx="109">
                  <c:v>51.748118200000022</c:v>
                </c:pt>
                <c:pt idx="110">
                  <c:v>51.748118200000022</c:v>
                </c:pt>
                <c:pt idx="111">
                  <c:v>51.748118200000022</c:v>
                </c:pt>
                <c:pt idx="112">
                  <c:v>51.748118200000022</c:v>
                </c:pt>
                <c:pt idx="113">
                  <c:v>51.748118200000022</c:v>
                </c:pt>
                <c:pt idx="114">
                  <c:v>51.748118200000022</c:v>
                </c:pt>
                <c:pt idx="115">
                  <c:v>51.748118200000022</c:v>
                </c:pt>
                <c:pt idx="116">
                  <c:v>51.748118200000022</c:v>
                </c:pt>
                <c:pt idx="117">
                  <c:v>51.748118200000022</c:v>
                </c:pt>
                <c:pt idx="118">
                  <c:v>51.748118200000022</c:v>
                </c:pt>
                <c:pt idx="119">
                  <c:v>51.748118200000022</c:v>
                </c:pt>
                <c:pt idx="120">
                  <c:v>51.748118200000022</c:v>
                </c:pt>
                <c:pt idx="121">
                  <c:v>51.748118200000022</c:v>
                </c:pt>
                <c:pt idx="122">
                  <c:v>51.748118200000022</c:v>
                </c:pt>
                <c:pt idx="123">
                  <c:v>51.748118200000022</c:v>
                </c:pt>
                <c:pt idx="124">
                  <c:v>51.748118200000022</c:v>
                </c:pt>
                <c:pt idx="125">
                  <c:v>51.748118200000022</c:v>
                </c:pt>
                <c:pt idx="126">
                  <c:v>51.748118200000022</c:v>
                </c:pt>
                <c:pt idx="127">
                  <c:v>51.748118200000022</c:v>
                </c:pt>
                <c:pt idx="128">
                  <c:v>51.748118200000022</c:v>
                </c:pt>
                <c:pt idx="129">
                  <c:v>51.748118200000022</c:v>
                </c:pt>
                <c:pt idx="130">
                  <c:v>51.748118200000022</c:v>
                </c:pt>
                <c:pt idx="131">
                  <c:v>51.748118200000022</c:v>
                </c:pt>
                <c:pt idx="132">
                  <c:v>51.748118200000022</c:v>
                </c:pt>
                <c:pt idx="133">
                  <c:v>51.748118200000022</c:v>
                </c:pt>
                <c:pt idx="134">
                  <c:v>51.748118200000022</c:v>
                </c:pt>
                <c:pt idx="135">
                  <c:v>51.748118200000022</c:v>
                </c:pt>
                <c:pt idx="136">
                  <c:v>51.748118200000022</c:v>
                </c:pt>
                <c:pt idx="137">
                  <c:v>51.748118200000022</c:v>
                </c:pt>
                <c:pt idx="138">
                  <c:v>51.748118200000022</c:v>
                </c:pt>
                <c:pt idx="139">
                  <c:v>51.748118200000022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E6-4A9D-8CA7-AEE33CB29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90912"/>
        <c:axId val="92392448"/>
      </c:lineChart>
      <c:catAx>
        <c:axId val="92390912"/>
        <c:scaling>
          <c:orientation val="minMax"/>
        </c:scaling>
        <c:delete val="0"/>
        <c:axPos val="b"/>
        <c:majorTickMark val="out"/>
        <c:minorTickMark val="none"/>
        <c:tickLblPos val="nextTo"/>
        <c:crossAx val="92392448"/>
        <c:crosses val="autoZero"/>
        <c:auto val="1"/>
        <c:lblAlgn val="ctr"/>
        <c:lblOffset val="100"/>
        <c:noMultiLvlLbl val="0"/>
      </c:catAx>
      <c:valAx>
        <c:axId val="9239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390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Data</c:v>
          </c:tx>
          <c:marker>
            <c:symbol val="none"/>
          </c:marker>
          <c:val>
            <c:numRef>
              <c:f>'7.2.5-8'!$A$2:$A$141</c:f>
              <c:numCache>
                <c:formatCode>General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1-473B-BDC3-DCACF9B3F3A7}"/>
            </c:ext>
          </c:extLst>
        </c:ser>
        <c:ser>
          <c:idx val="1"/>
          <c:order val="1"/>
          <c:tx>
            <c:v>ES alpha=0.9</c:v>
          </c:tx>
          <c:marker>
            <c:symbol val="none"/>
          </c:marker>
          <c:val>
            <c:numRef>
              <c:f>'7.2.5-8'!$D$2:$D$141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53.721252700000001</c:v>
                </c:pt>
                <c:pt idx="3">
                  <c:v>53.645312930000003</c:v>
                </c:pt>
                <c:pt idx="4">
                  <c:v>53.392751837000006</c:v>
                </c:pt>
                <c:pt idx="5">
                  <c:v>53.181125153300009</c:v>
                </c:pt>
                <c:pt idx="6">
                  <c:v>52.987721237970007</c:v>
                </c:pt>
                <c:pt idx="7">
                  <c:v>52.86069131417301</c:v>
                </c:pt>
                <c:pt idx="8">
                  <c:v>52.634659482755708</c:v>
                </c:pt>
                <c:pt idx="9">
                  <c:v>52.575271534480144</c:v>
                </c:pt>
                <c:pt idx="10">
                  <c:v>52.314090581032126</c:v>
                </c:pt>
                <c:pt idx="11">
                  <c:v>52.036893322928918</c:v>
                </c:pt>
                <c:pt idx="12">
                  <c:v>51.809952690636031</c:v>
                </c:pt>
                <c:pt idx="13">
                  <c:v>51.575330121572428</c:v>
                </c:pt>
                <c:pt idx="14">
                  <c:v>51.541526009415179</c:v>
                </c:pt>
                <c:pt idx="15">
                  <c:v>51.462108908473667</c:v>
                </c:pt>
                <c:pt idx="16">
                  <c:v>51.427868217626305</c:v>
                </c:pt>
                <c:pt idx="17">
                  <c:v>51.303964495863681</c:v>
                </c:pt>
                <c:pt idx="18">
                  <c:v>51.274760046277322</c:v>
                </c:pt>
                <c:pt idx="19">
                  <c:v>51.545375841649594</c:v>
                </c:pt>
                <c:pt idx="20">
                  <c:v>51.751694957484638</c:v>
                </c:pt>
                <c:pt idx="21">
                  <c:v>51.769824861736176</c:v>
                </c:pt>
                <c:pt idx="22">
                  <c:v>51.703832875562561</c:v>
                </c:pt>
                <c:pt idx="23">
                  <c:v>51.628762188006306</c:v>
                </c:pt>
                <c:pt idx="24">
                  <c:v>51.380902869205677</c:v>
                </c:pt>
                <c:pt idx="25">
                  <c:v>51.08433948228511</c:v>
                </c:pt>
                <c:pt idx="26">
                  <c:v>50.804694034056602</c:v>
                </c:pt>
                <c:pt idx="27">
                  <c:v>50.595147430650947</c:v>
                </c:pt>
                <c:pt idx="28">
                  <c:v>50.404595687585854</c:v>
                </c:pt>
                <c:pt idx="29">
                  <c:v>50.312468618827268</c:v>
                </c:pt>
                <c:pt idx="30">
                  <c:v>50.32330985694454</c:v>
                </c:pt>
                <c:pt idx="31">
                  <c:v>50.464324871250092</c:v>
                </c:pt>
                <c:pt idx="32">
                  <c:v>50.568539684125085</c:v>
                </c:pt>
                <c:pt idx="33">
                  <c:v>50.625817715712579</c:v>
                </c:pt>
                <c:pt idx="34">
                  <c:v>50.759281044141318</c:v>
                </c:pt>
                <c:pt idx="35">
                  <c:v>50.734323239727189</c:v>
                </c:pt>
                <c:pt idx="36">
                  <c:v>50.729625415754469</c:v>
                </c:pt>
                <c:pt idx="37">
                  <c:v>50.798428074179029</c:v>
                </c:pt>
                <c:pt idx="38">
                  <c:v>50.781398266761123</c:v>
                </c:pt>
                <c:pt idx="39">
                  <c:v>50.724621640085005</c:v>
                </c:pt>
                <c:pt idx="40">
                  <c:v>50.841296276076505</c:v>
                </c:pt>
                <c:pt idx="41">
                  <c:v>50.982818848468852</c:v>
                </c:pt>
                <c:pt idx="42">
                  <c:v>51.050974663621972</c:v>
                </c:pt>
                <c:pt idx="43">
                  <c:v>51.080734097259779</c:v>
                </c:pt>
                <c:pt idx="44">
                  <c:v>51.008827287533805</c:v>
                </c:pt>
                <c:pt idx="45">
                  <c:v>51.005299358780427</c:v>
                </c:pt>
                <c:pt idx="46">
                  <c:v>51.119565622902385</c:v>
                </c:pt>
                <c:pt idx="47">
                  <c:v>51.144439760612144</c:v>
                </c:pt>
                <c:pt idx="48">
                  <c:v>51.267490684550935</c:v>
                </c:pt>
                <c:pt idx="49">
                  <c:v>51.388105416095847</c:v>
                </c:pt>
                <c:pt idx="50">
                  <c:v>51.538108774486261</c:v>
                </c:pt>
                <c:pt idx="51">
                  <c:v>51.748116297037633</c:v>
                </c:pt>
                <c:pt idx="52">
                  <c:v>51.967717167333873</c:v>
                </c:pt>
                <c:pt idx="53">
                  <c:v>52.049890450600486</c:v>
                </c:pt>
                <c:pt idx="54">
                  <c:v>52.160361705540438</c:v>
                </c:pt>
                <c:pt idx="55">
                  <c:v>52.2805107349864</c:v>
                </c:pt>
                <c:pt idx="56">
                  <c:v>52.378775961487761</c:v>
                </c:pt>
                <c:pt idx="57">
                  <c:v>52.490900165338985</c:v>
                </c:pt>
                <c:pt idx="58">
                  <c:v>52.525689648805084</c:v>
                </c:pt>
                <c:pt idx="59">
                  <c:v>52.672467583924572</c:v>
                </c:pt>
                <c:pt idx="60">
                  <c:v>52.838122525532121</c:v>
                </c:pt>
                <c:pt idx="61">
                  <c:v>53.004976172978914</c:v>
                </c:pt>
                <c:pt idx="62">
                  <c:v>53.188699255681023</c:v>
                </c:pt>
                <c:pt idx="63">
                  <c:v>53.340233430112917</c:v>
                </c:pt>
                <c:pt idx="64">
                  <c:v>53.390753687101629</c:v>
                </c:pt>
                <c:pt idx="65">
                  <c:v>53.491488318391468</c:v>
                </c:pt>
                <c:pt idx="66">
                  <c:v>53.51701388655232</c:v>
                </c:pt>
                <c:pt idx="67">
                  <c:v>53.53603919789709</c:v>
                </c:pt>
                <c:pt idx="68">
                  <c:v>53.542306278107382</c:v>
                </c:pt>
                <c:pt idx="69">
                  <c:v>53.581501450296649</c:v>
                </c:pt>
                <c:pt idx="70">
                  <c:v>53.685860005266989</c:v>
                </c:pt>
                <c:pt idx="71">
                  <c:v>53.780769804740288</c:v>
                </c:pt>
                <c:pt idx="72">
                  <c:v>53.894808924266258</c:v>
                </c:pt>
                <c:pt idx="73">
                  <c:v>54.077383031839631</c:v>
                </c:pt>
                <c:pt idx="74">
                  <c:v>54.234791428655669</c:v>
                </c:pt>
                <c:pt idx="75">
                  <c:v>54.297506785790105</c:v>
                </c:pt>
                <c:pt idx="76">
                  <c:v>54.372701607211091</c:v>
                </c:pt>
                <c:pt idx="77">
                  <c:v>54.045615746489986</c:v>
                </c:pt>
                <c:pt idx="78">
                  <c:v>53.78380647184099</c:v>
                </c:pt>
                <c:pt idx="79">
                  <c:v>53.482055424656892</c:v>
                </c:pt>
                <c:pt idx="80">
                  <c:v>53.161134282191206</c:v>
                </c:pt>
                <c:pt idx="81">
                  <c:v>52.769667653972085</c:v>
                </c:pt>
                <c:pt idx="82">
                  <c:v>52.414386688574879</c:v>
                </c:pt>
                <c:pt idx="83">
                  <c:v>52.167664819717395</c:v>
                </c:pt>
                <c:pt idx="84">
                  <c:v>51.863702037745654</c:v>
                </c:pt>
                <c:pt idx="85">
                  <c:v>51.599017633971087</c:v>
                </c:pt>
                <c:pt idx="86">
                  <c:v>51.367709970573976</c:v>
                </c:pt>
                <c:pt idx="87">
                  <c:v>51.203943773516578</c:v>
                </c:pt>
                <c:pt idx="88">
                  <c:v>51.024973296164916</c:v>
                </c:pt>
                <c:pt idx="89">
                  <c:v>50.957655766548427</c:v>
                </c:pt>
                <c:pt idx="90">
                  <c:v>50.900030589893589</c:v>
                </c:pt>
                <c:pt idx="91">
                  <c:v>50.893565430904232</c:v>
                </c:pt>
                <c:pt idx="92">
                  <c:v>50.84531028781381</c:v>
                </c:pt>
                <c:pt idx="93">
                  <c:v>50.875898359032433</c:v>
                </c:pt>
                <c:pt idx="94">
                  <c:v>50.808022223129186</c:v>
                </c:pt>
                <c:pt idx="95">
                  <c:v>50.776748100816263</c:v>
                </c:pt>
                <c:pt idx="96">
                  <c:v>50.699904790734635</c:v>
                </c:pt>
                <c:pt idx="97">
                  <c:v>50.660559911661174</c:v>
                </c:pt>
                <c:pt idx="98">
                  <c:v>50.566514920495059</c:v>
                </c:pt>
                <c:pt idx="99">
                  <c:v>50.636908328445557</c:v>
                </c:pt>
                <c:pt idx="100">
                  <c:v>50.752933995600998</c:v>
                </c:pt>
                <c:pt idx="101">
                  <c:v>50.834499596040899</c:v>
                </c:pt>
                <c:pt idx="102">
                  <c:v>50.950642336436815</c:v>
                </c:pt>
                <c:pt idx="103">
                  <c:v>51.122749602793135</c:v>
                </c:pt>
                <c:pt idx="104">
                  <c:v>51.26273894251382</c:v>
                </c:pt>
                <c:pt idx="105">
                  <c:v>51.351958648262439</c:v>
                </c:pt>
                <c:pt idx="106">
                  <c:v>51.363683883436195</c:v>
                </c:pt>
                <c:pt idx="107">
                  <c:v>51.408025995092572</c:v>
                </c:pt>
                <c:pt idx="108">
                  <c:v>51.444952195583312</c:v>
                </c:pt>
                <c:pt idx="109">
                  <c:v>51.472223176024983</c:v>
                </c:pt>
                <c:pt idx="110">
                  <c:v>51.455027058422488</c:v>
                </c:pt>
                <c:pt idx="111">
                  <c:v>51.425637352580239</c:v>
                </c:pt>
                <c:pt idx="112">
                  <c:v>51.266016517322214</c:v>
                </c:pt>
                <c:pt idx="113">
                  <c:v>51.091550065589992</c:v>
                </c:pt>
                <c:pt idx="114">
                  <c:v>50.920616659030991</c:v>
                </c:pt>
                <c:pt idx="115">
                  <c:v>50.836343093127894</c:v>
                </c:pt>
                <c:pt idx="116">
                  <c:v>50.734658083815106</c:v>
                </c:pt>
                <c:pt idx="117">
                  <c:v>50.637178575433602</c:v>
                </c:pt>
                <c:pt idx="118">
                  <c:v>50.660753217890246</c:v>
                </c:pt>
                <c:pt idx="119">
                  <c:v>50.662094596101227</c:v>
                </c:pt>
                <c:pt idx="120">
                  <c:v>50.754731736491109</c:v>
                </c:pt>
                <c:pt idx="121">
                  <c:v>50.631393762842002</c:v>
                </c:pt>
                <c:pt idx="122">
                  <c:v>50.381256586557804</c:v>
                </c:pt>
                <c:pt idx="123">
                  <c:v>50.256507427902022</c:v>
                </c:pt>
                <c:pt idx="124">
                  <c:v>50.253551985111827</c:v>
                </c:pt>
                <c:pt idx="125">
                  <c:v>50.313501586600651</c:v>
                </c:pt>
                <c:pt idx="126">
                  <c:v>50.366462627940592</c:v>
                </c:pt>
                <c:pt idx="127">
                  <c:v>50.415121165146537</c:v>
                </c:pt>
                <c:pt idx="128">
                  <c:v>50.479784148631886</c:v>
                </c:pt>
                <c:pt idx="129">
                  <c:v>50.5379808337687</c:v>
                </c:pt>
                <c:pt idx="130">
                  <c:v>50.681787750391834</c:v>
                </c:pt>
                <c:pt idx="131">
                  <c:v>50.840034475352653</c:v>
                </c:pt>
                <c:pt idx="132">
                  <c:v>51.044072327817389</c:v>
                </c:pt>
                <c:pt idx="133">
                  <c:v>51.257520495035649</c:v>
                </c:pt>
                <c:pt idx="134">
                  <c:v>51.472481745532093</c:v>
                </c:pt>
                <c:pt idx="135">
                  <c:v>51.661971570978892</c:v>
                </c:pt>
                <c:pt idx="136">
                  <c:v>51.858351213881001</c:v>
                </c:pt>
                <c:pt idx="137">
                  <c:v>51.948631892492898</c:v>
                </c:pt>
                <c:pt idx="138">
                  <c:v>52.310137703243612</c:v>
                </c:pt>
                <c:pt idx="139">
                  <c:v>52.624561032919253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1-473B-BDC3-DCACF9B3F3A7}"/>
            </c:ext>
          </c:extLst>
        </c:ser>
        <c:ser>
          <c:idx val="2"/>
          <c:order val="2"/>
          <c:tx>
            <c:v>ES alpha=0.3</c:v>
          </c:tx>
          <c:marker>
            <c:symbol val="none"/>
          </c:marker>
          <c:val>
            <c:numRef>
              <c:f>'7.2.5-8'!$B$2:$B$141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53.770246099999994</c:v>
                </c:pt>
                <c:pt idx="3">
                  <c:v>53.527728769999996</c:v>
                </c:pt>
                <c:pt idx="4">
                  <c:v>52.805320738999995</c:v>
                </c:pt>
                <c:pt idx="5">
                  <c:v>52.346670017299992</c:v>
                </c:pt>
                <c:pt idx="6">
                  <c:v>52.016794812109993</c:v>
                </c:pt>
                <c:pt idx="7">
                  <c:v>51.926982968476992</c:v>
                </c:pt>
                <c:pt idx="8">
                  <c:v>51.528999977933893</c:v>
                </c:pt>
                <c:pt idx="9">
                  <c:v>51.682533984553721</c:v>
                </c:pt>
                <c:pt idx="10">
                  <c:v>51.166812389187605</c:v>
                </c:pt>
                <c:pt idx="11">
                  <c:v>50.679404072431325</c:v>
                </c:pt>
                <c:pt idx="12">
                  <c:v>50.405828950701924</c:v>
                </c:pt>
                <c:pt idx="13">
                  <c:v>50.123198365491348</c:v>
                </c:pt>
                <c:pt idx="14">
                  <c:v>50.45742555584394</c:v>
                </c:pt>
                <c:pt idx="15">
                  <c:v>50.544404389090758</c:v>
                </c:pt>
                <c:pt idx="16">
                  <c:v>50.716993672363529</c:v>
                </c:pt>
                <c:pt idx="17">
                  <c:v>50.558544870654472</c:v>
                </c:pt>
                <c:pt idx="18">
                  <c:v>50.694557409458127</c:v>
                </c:pt>
                <c:pt idx="19">
                  <c:v>51.680465586620684</c:v>
                </c:pt>
                <c:pt idx="20">
                  <c:v>52.258896010634473</c:v>
                </c:pt>
                <c:pt idx="21">
                  <c:v>52.161125407444132</c:v>
                </c:pt>
                <c:pt idx="22">
                  <c:v>51.845759285210889</c:v>
                </c:pt>
                <c:pt idx="23">
                  <c:v>51.57796929964762</c:v>
                </c:pt>
                <c:pt idx="24">
                  <c:v>50.849629209753331</c:v>
                </c:pt>
                <c:pt idx="25">
                  <c:v>50.119321146827332</c:v>
                </c:pt>
                <c:pt idx="26">
                  <c:v>49.569890302779129</c:v>
                </c:pt>
                <c:pt idx="27">
                  <c:v>49.311691611945385</c:v>
                </c:pt>
                <c:pt idx="28">
                  <c:v>49.125073128361763</c:v>
                </c:pt>
                <c:pt idx="29">
                  <c:v>49.232548689853232</c:v>
                </c:pt>
                <c:pt idx="30">
                  <c:v>49.589048382897261</c:v>
                </c:pt>
                <c:pt idx="31">
                  <c:v>50.232371868028082</c:v>
                </c:pt>
                <c:pt idx="32">
                  <c:v>50.614602207619654</c:v>
                </c:pt>
                <c:pt idx="33">
                  <c:v>50.772617545333759</c:v>
                </c:pt>
                <c:pt idx="34">
                  <c:v>51.128967581733626</c:v>
                </c:pt>
                <c:pt idx="35">
                  <c:v>50.943188207213538</c:v>
                </c:pt>
                <c:pt idx="36">
                  <c:v>50.866435245049473</c:v>
                </c:pt>
                <c:pt idx="37">
                  <c:v>51.031800271534628</c:v>
                </c:pt>
                <c:pt idx="38">
                  <c:v>50.91069919007424</c:v>
                </c:pt>
                <c:pt idx="39">
                  <c:v>50.701579033051971</c:v>
                </c:pt>
                <c:pt idx="40">
                  <c:v>51.058515723136374</c:v>
                </c:pt>
                <c:pt idx="41">
                  <c:v>51.417917606195459</c:v>
                </c:pt>
                <c:pt idx="42">
                  <c:v>51.491855424336819</c:v>
                </c:pt>
                <c:pt idx="43">
                  <c:v>51.448869497035773</c:v>
                </c:pt>
                <c:pt idx="44">
                  <c:v>51.122708447925035</c:v>
                </c:pt>
                <c:pt idx="45">
                  <c:v>51.077960313547521</c:v>
                </c:pt>
                <c:pt idx="46">
                  <c:v>51.398960819483264</c:v>
                </c:pt>
                <c:pt idx="47">
                  <c:v>51.389764673638282</c:v>
                </c:pt>
                <c:pt idx="48">
                  <c:v>51.685319971546789</c:v>
                </c:pt>
                <c:pt idx="49">
                  <c:v>51.921815380082748</c:v>
                </c:pt>
                <c:pt idx="50">
                  <c:v>52.211712466057918</c:v>
                </c:pt>
                <c:pt idx="51">
                  <c:v>52.639653926240541</c:v>
                </c:pt>
                <c:pt idx="52">
                  <c:v>53.03099524836837</c:v>
                </c:pt>
                <c:pt idx="53">
                  <c:v>52.958531673857856</c:v>
                </c:pt>
                <c:pt idx="54">
                  <c:v>53.017353071700498</c:v>
                </c:pt>
                <c:pt idx="55">
                  <c:v>53.120702750190347</c:v>
                </c:pt>
                <c:pt idx="56">
                  <c:v>53.163440825133236</c:v>
                </c:pt>
                <c:pt idx="57">
                  <c:v>53.264413977593264</c:v>
                </c:pt>
                <c:pt idx="58">
                  <c:v>53.136728284315282</c:v>
                </c:pt>
                <c:pt idx="59">
                  <c:v>53.393750499020697</c:v>
                </c:pt>
                <c:pt idx="60">
                  <c:v>53.674330449314482</c:v>
                </c:pt>
                <c:pt idx="61">
                  <c:v>53.92402901452013</c:v>
                </c:pt>
                <c:pt idx="62">
                  <c:v>54.199482410164094</c:v>
                </c:pt>
                <c:pt idx="63">
                  <c:v>54.350849987114856</c:v>
                </c:pt>
                <c:pt idx="64">
                  <c:v>54.199225790980393</c:v>
                </c:pt>
                <c:pt idx="65">
                  <c:v>54.258888053686277</c:v>
                </c:pt>
                <c:pt idx="66">
                  <c:v>54.105244837580386</c:v>
                </c:pt>
                <c:pt idx="67">
                  <c:v>53.985851486306274</c:v>
                </c:pt>
                <c:pt idx="68">
                  <c:v>53.869709040414392</c:v>
                </c:pt>
                <c:pt idx="69">
                  <c:v>53.889073728290072</c:v>
                </c:pt>
                <c:pt idx="70">
                  <c:v>54.109877709803044</c:v>
                </c:pt>
                <c:pt idx="71">
                  <c:v>54.267401796862124</c:v>
                </c:pt>
                <c:pt idx="72">
                  <c:v>54.463529557803483</c:v>
                </c:pt>
                <c:pt idx="73">
                  <c:v>54.840635690462435</c:v>
                </c:pt>
                <c:pt idx="74">
                  <c:v>55.0838850833237</c:v>
                </c:pt>
                <c:pt idx="75">
                  <c:v>55.01730305832659</c:v>
                </c:pt>
                <c:pt idx="76">
                  <c:v>55.026948640828614</c:v>
                </c:pt>
                <c:pt idx="77">
                  <c:v>53.849416948580028</c:v>
                </c:pt>
                <c:pt idx="78">
                  <c:v>53.122848764006015</c:v>
                </c:pt>
                <c:pt idx="79">
                  <c:v>52.415882934804209</c:v>
                </c:pt>
                <c:pt idx="80">
                  <c:v>51.772971254362943</c:v>
                </c:pt>
                <c:pt idx="81">
                  <c:v>51.01502027805406</c:v>
                </c:pt>
                <c:pt idx="82">
                  <c:v>50.475571594637842</c:v>
                </c:pt>
                <c:pt idx="83">
                  <c:v>50.317050516246482</c:v>
                </c:pt>
                <c:pt idx="84">
                  <c:v>49.960346461372538</c:v>
                </c:pt>
                <c:pt idx="85">
                  <c:v>49.737299922960773</c:v>
                </c:pt>
                <c:pt idx="86">
                  <c:v>49.601892246072538</c:v>
                </c:pt>
                <c:pt idx="87">
                  <c:v>49.640338972250774</c:v>
                </c:pt>
                <c:pt idx="88">
                  <c:v>49.572508980575535</c:v>
                </c:pt>
                <c:pt idx="89">
                  <c:v>49.806295686402869</c:v>
                </c:pt>
                <c:pt idx="90">
                  <c:v>49.978828180482012</c:v>
                </c:pt>
                <c:pt idx="91">
                  <c:v>50.235793426337409</c:v>
                </c:pt>
                <c:pt idx="92">
                  <c:v>50.28835959843618</c:v>
                </c:pt>
                <c:pt idx="93">
                  <c:v>50.54720901890532</c:v>
                </c:pt>
                <c:pt idx="94">
                  <c:v>50.442187413233718</c:v>
                </c:pt>
                <c:pt idx="95">
                  <c:v>50.458115489263605</c:v>
                </c:pt>
                <c:pt idx="96">
                  <c:v>50.323175342484518</c:v>
                </c:pt>
                <c:pt idx="97">
                  <c:v>50.318159539739156</c:v>
                </c:pt>
                <c:pt idx="98">
                  <c:v>50.138744677817407</c:v>
                </c:pt>
                <c:pt idx="99">
                  <c:v>50.478255974472177</c:v>
                </c:pt>
                <c:pt idx="100">
                  <c:v>50.873928682130519</c:v>
                </c:pt>
                <c:pt idx="101">
                  <c:v>51.082327077491357</c:v>
                </c:pt>
                <c:pt idx="102">
                  <c:v>51.356407054243945</c:v>
                </c:pt>
                <c:pt idx="103">
                  <c:v>51.750999437970762</c:v>
                </c:pt>
                <c:pt idx="104">
                  <c:v>51.982492506579533</c:v>
                </c:pt>
                <c:pt idx="105">
                  <c:v>52.034225554605669</c:v>
                </c:pt>
                <c:pt idx="106">
                  <c:v>51.864721188223967</c:v>
                </c:pt>
                <c:pt idx="107">
                  <c:v>51.847436331756768</c:v>
                </c:pt>
                <c:pt idx="108">
                  <c:v>51.826391832229731</c:v>
                </c:pt>
                <c:pt idx="109">
                  <c:v>51.793772882560802</c:v>
                </c:pt>
                <c:pt idx="110">
                  <c:v>51.645719617792551</c:v>
                </c:pt>
                <c:pt idx="111">
                  <c:v>51.500342732454783</c:v>
                </c:pt>
                <c:pt idx="112">
                  <c:v>50.999068612718347</c:v>
                </c:pt>
                <c:pt idx="113">
                  <c:v>50.555753628902835</c:v>
                </c:pt>
                <c:pt idx="114">
                  <c:v>50.203692340231981</c:v>
                </c:pt>
                <c:pt idx="115">
                  <c:v>50.16594893816238</c:v>
                </c:pt>
                <c:pt idx="116">
                  <c:v>50.062012156713664</c:v>
                </c:pt>
                <c:pt idx="117">
                  <c:v>49.97136740969956</c:v>
                </c:pt>
                <c:pt idx="118">
                  <c:v>50.241834686789687</c:v>
                </c:pt>
                <c:pt idx="119">
                  <c:v>50.371534380752777</c:v>
                </c:pt>
                <c:pt idx="120">
                  <c:v>50.736613866526937</c:v>
                </c:pt>
                <c:pt idx="121">
                  <c:v>50.372035306568847</c:v>
                </c:pt>
                <c:pt idx="122">
                  <c:v>49.699431314598186</c:v>
                </c:pt>
                <c:pt idx="123">
                  <c:v>49.529731420218724</c:v>
                </c:pt>
                <c:pt idx="124">
                  <c:v>49.738897894153105</c:v>
                </c:pt>
                <c:pt idx="125">
                  <c:v>50.07314292590717</c:v>
                </c:pt>
                <c:pt idx="126">
                  <c:v>50.304133648135014</c:v>
                </c:pt>
                <c:pt idx="127">
                  <c:v>50.468807953694508</c:v>
                </c:pt>
                <c:pt idx="128">
                  <c:v>50.646690867586152</c:v>
                </c:pt>
                <c:pt idx="129">
                  <c:v>50.771208907310303</c:v>
                </c:pt>
                <c:pt idx="130">
                  <c:v>51.132661235117212</c:v>
                </c:pt>
                <c:pt idx="131">
                  <c:v>51.472139364582048</c:v>
                </c:pt>
                <c:pt idx="132">
                  <c:v>51.894621455207428</c:v>
                </c:pt>
                <c:pt idx="133">
                  <c:v>52.279801218645197</c:v>
                </c:pt>
                <c:pt idx="134">
                  <c:v>52.618000753051632</c:v>
                </c:pt>
                <c:pt idx="135">
                  <c:v>52.842814527136134</c:v>
                </c:pt>
                <c:pt idx="136">
                  <c:v>53.07770056899529</c:v>
                </c:pt>
                <c:pt idx="137">
                  <c:v>52.982737798296696</c:v>
                </c:pt>
                <c:pt idx="138">
                  <c:v>53.75702345880768</c:v>
                </c:pt>
                <c:pt idx="139">
                  <c:v>54.266227721165379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1-473B-BDC3-DCACF9B3F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156992"/>
        <c:axId val="147158528"/>
      </c:lineChart>
      <c:catAx>
        <c:axId val="14715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7158528"/>
        <c:crosses val="autoZero"/>
        <c:auto val="1"/>
        <c:lblAlgn val="ctr"/>
        <c:lblOffset val="100"/>
        <c:noMultiLvlLbl val="0"/>
      </c:catAx>
      <c:valAx>
        <c:axId val="14715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1569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'7.2.7'!$B$1</c:f>
              <c:strCache>
                <c:ptCount val="1"/>
                <c:pt idx="0">
                  <c:v>Data</c:v>
                </c:pt>
              </c:strCache>
            </c:strRef>
          </c:tx>
          <c:marker>
            <c:symbol val="none"/>
          </c:marker>
          <c:val>
            <c:numRef>
              <c:f>'7.2.7'!$B$2:$B$141</c:f>
              <c:numCache>
                <c:formatCode>General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7F-46AE-BB7D-92AE7F82645F}"/>
            </c:ext>
          </c:extLst>
        </c:ser>
        <c:ser>
          <c:idx val="1"/>
          <c:order val="1"/>
          <c:tx>
            <c:strRef>
              <c:f>'7.2.7'!$C$1</c:f>
              <c:strCache>
                <c:ptCount val="1"/>
                <c:pt idx="0">
                  <c:v>Exp. Smooth. a=0.1</c:v>
                </c:pt>
              </c:strCache>
            </c:strRef>
          </c:tx>
          <c:marker>
            <c:symbol val="none"/>
          </c:marker>
          <c:val>
            <c:numRef>
              <c:f>'7.2.7'!$C$2:$C$142</c:f>
              <c:numCache>
                <c:formatCode>0.00</c:formatCode>
                <c:ptCount val="141"/>
                <c:pt idx="1">
                  <c:v>53.696756000000001</c:v>
                </c:pt>
                <c:pt idx="2">
                  <c:v>53.721252700000001</c:v>
                </c:pt>
                <c:pt idx="3">
                  <c:v>53.645312930000003</c:v>
                </c:pt>
                <c:pt idx="4">
                  <c:v>53.392751837000006</c:v>
                </c:pt>
                <c:pt idx="5">
                  <c:v>53.181125153300009</c:v>
                </c:pt>
                <c:pt idx="6">
                  <c:v>52.987721237970007</c:v>
                </c:pt>
                <c:pt idx="7">
                  <c:v>52.86069131417301</c:v>
                </c:pt>
                <c:pt idx="8">
                  <c:v>52.634659482755708</c:v>
                </c:pt>
                <c:pt idx="9">
                  <c:v>52.575271534480144</c:v>
                </c:pt>
                <c:pt idx="10">
                  <c:v>52.314090581032126</c:v>
                </c:pt>
                <c:pt idx="11">
                  <c:v>52.036893322928918</c:v>
                </c:pt>
                <c:pt idx="12">
                  <c:v>51.809952690636031</c:v>
                </c:pt>
                <c:pt idx="13">
                  <c:v>51.575330121572428</c:v>
                </c:pt>
                <c:pt idx="14">
                  <c:v>51.541526009415179</c:v>
                </c:pt>
                <c:pt idx="15">
                  <c:v>51.462108908473667</c:v>
                </c:pt>
                <c:pt idx="16">
                  <c:v>51.427868217626305</c:v>
                </c:pt>
                <c:pt idx="17">
                  <c:v>51.303964495863681</c:v>
                </c:pt>
                <c:pt idx="18">
                  <c:v>51.274760046277322</c:v>
                </c:pt>
                <c:pt idx="19">
                  <c:v>51.545375841649594</c:v>
                </c:pt>
                <c:pt idx="20">
                  <c:v>51.751694957484638</c:v>
                </c:pt>
                <c:pt idx="21">
                  <c:v>51.769824861736176</c:v>
                </c:pt>
                <c:pt idx="22">
                  <c:v>51.703832875562561</c:v>
                </c:pt>
                <c:pt idx="23">
                  <c:v>51.628762188006306</c:v>
                </c:pt>
                <c:pt idx="24">
                  <c:v>51.380902869205677</c:v>
                </c:pt>
                <c:pt idx="25">
                  <c:v>51.08433948228511</c:v>
                </c:pt>
                <c:pt idx="26">
                  <c:v>50.804694034056602</c:v>
                </c:pt>
                <c:pt idx="27">
                  <c:v>50.595147430650947</c:v>
                </c:pt>
                <c:pt idx="28">
                  <c:v>50.404595687585854</c:v>
                </c:pt>
                <c:pt idx="29">
                  <c:v>50.312468618827268</c:v>
                </c:pt>
                <c:pt idx="30">
                  <c:v>50.32330985694454</c:v>
                </c:pt>
                <c:pt idx="31">
                  <c:v>50.464324871250092</c:v>
                </c:pt>
                <c:pt idx="32">
                  <c:v>50.568539684125085</c:v>
                </c:pt>
                <c:pt idx="33">
                  <c:v>50.625817715712579</c:v>
                </c:pt>
                <c:pt idx="34">
                  <c:v>50.759281044141318</c:v>
                </c:pt>
                <c:pt idx="35">
                  <c:v>50.734323239727189</c:v>
                </c:pt>
                <c:pt idx="36">
                  <c:v>50.729625415754469</c:v>
                </c:pt>
                <c:pt idx="37">
                  <c:v>50.798428074179029</c:v>
                </c:pt>
                <c:pt idx="38">
                  <c:v>50.781398266761123</c:v>
                </c:pt>
                <c:pt idx="39">
                  <c:v>50.724621640085005</c:v>
                </c:pt>
                <c:pt idx="40">
                  <c:v>50.841296276076505</c:v>
                </c:pt>
                <c:pt idx="41">
                  <c:v>50.982818848468852</c:v>
                </c:pt>
                <c:pt idx="42">
                  <c:v>51.050974663621972</c:v>
                </c:pt>
                <c:pt idx="43">
                  <c:v>51.080734097259779</c:v>
                </c:pt>
                <c:pt idx="44">
                  <c:v>51.008827287533805</c:v>
                </c:pt>
                <c:pt idx="45">
                  <c:v>51.005299358780427</c:v>
                </c:pt>
                <c:pt idx="46">
                  <c:v>51.119565622902385</c:v>
                </c:pt>
                <c:pt idx="47">
                  <c:v>51.144439760612144</c:v>
                </c:pt>
                <c:pt idx="48">
                  <c:v>51.267490684550935</c:v>
                </c:pt>
                <c:pt idx="49">
                  <c:v>51.388105416095847</c:v>
                </c:pt>
                <c:pt idx="50">
                  <c:v>51.538108774486261</c:v>
                </c:pt>
                <c:pt idx="51">
                  <c:v>51.748116297037633</c:v>
                </c:pt>
                <c:pt idx="52">
                  <c:v>51.967717167333873</c:v>
                </c:pt>
                <c:pt idx="53">
                  <c:v>52.049890450600486</c:v>
                </c:pt>
                <c:pt idx="54">
                  <c:v>52.160361705540438</c:v>
                </c:pt>
                <c:pt idx="55">
                  <c:v>52.2805107349864</c:v>
                </c:pt>
                <c:pt idx="56">
                  <c:v>52.378775961487761</c:v>
                </c:pt>
                <c:pt idx="57">
                  <c:v>52.490900165338985</c:v>
                </c:pt>
                <c:pt idx="58">
                  <c:v>52.525689648805084</c:v>
                </c:pt>
                <c:pt idx="59">
                  <c:v>52.672467583924572</c:v>
                </c:pt>
                <c:pt idx="60">
                  <c:v>52.838122525532121</c:v>
                </c:pt>
                <c:pt idx="61">
                  <c:v>53.004976172978914</c:v>
                </c:pt>
                <c:pt idx="62">
                  <c:v>53.188699255681023</c:v>
                </c:pt>
                <c:pt idx="63">
                  <c:v>53.340233430112917</c:v>
                </c:pt>
                <c:pt idx="64">
                  <c:v>53.390753687101629</c:v>
                </c:pt>
                <c:pt idx="65">
                  <c:v>53.491488318391468</c:v>
                </c:pt>
                <c:pt idx="66">
                  <c:v>53.51701388655232</c:v>
                </c:pt>
                <c:pt idx="67">
                  <c:v>53.53603919789709</c:v>
                </c:pt>
                <c:pt idx="68">
                  <c:v>53.542306278107382</c:v>
                </c:pt>
                <c:pt idx="69">
                  <c:v>53.581501450296649</c:v>
                </c:pt>
                <c:pt idx="70">
                  <c:v>53.685860005266989</c:v>
                </c:pt>
                <c:pt idx="71">
                  <c:v>53.780769804740288</c:v>
                </c:pt>
                <c:pt idx="72">
                  <c:v>53.894808924266258</c:v>
                </c:pt>
                <c:pt idx="73">
                  <c:v>54.077383031839631</c:v>
                </c:pt>
                <c:pt idx="74">
                  <c:v>54.234791428655669</c:v>
                </c:pt>
                <c:pt idx="75">
                  <c:v>54.297506785790105</c:v>
                </c:pt>
                <c:pt idx="76">
                  <c:v>54.372701607211091</c:v>
                </c:pt>
                <c:pt idx="77">
                  <c:v>54.045615746489986</c:v>
                </c:pt>
                <c:pt idx="78">
                  <c:v>53.78380647184099</c:v>
                </c:pt>
                <c:pt idx="79">
                  <c:v>53.482055424656892</c:v>
                </c:pt>
                <c:pt idx="80">
                  <c:v>53.161134282191206</c:v>
                </c:pt>
                <c:pt idx="81">
                  <c:v>52.769667653972085</c:v>
                </c:pt>
                <c:pt idx="82">
                  <c:v>52.414386688574879</c:v>
                </c:pt>
                <c:pt idx="83">
                  <c:v>52.167664819717395</c:v>
                </c:pt>
                <c:pt idx="84">
                  <c:v>51.863702037745654</c:v>
                </c:pt>
                <c:pt idx="85">
                  <c:v>51.599017633971087</c:v>
                </c:pt>
                <c:pt idx="86">
                  <c:v>51.367709970573976</c:v>
                </c:pt>
                <c:pt idx="87">
                  <c:v>51.203943773516578</c:v>
                </c:pt>
                <c:pt idx="88">
                  <c:v>51.024973296164916</c:v>
                </c:pt>
                <c:pt idx="89">
                  <c:v>50.957655766548427</c:v>
                </c:pt>
                <c:pt idx="90">
                  <c:v>50.900030589893589</c:v>
                </c:pt>
                <c:pt idx="91">
                  <c:v>50.893565430904232</c:v>
                </c:pt>
                <c:pt idx="92">
                  <c:v>50.84531028781381</c:v>
                </c:pt>
                <c:pt idx="93">
                  <c:v>50.875898359032433</c:v>
                </c:pt>
                <c:pt idx="94">
                  <c:v>50.808022223129186</c:v>
                </c:pt>
                <c:pt idx="95">
                  <c:v>50.776748100816263</c:v>
                </c:pt>
                <c:pt idx="96">
                  <c:v>50.699904790734635</c:v>
                </c:pt>
                <c:pt idx="97">
                  <c:v>50.660559911661174</c:v>
                </c:pt>
                <c:pt idx="98">
                  <c:v>50.566514920495059</c:v>
                </c:pt>
                <c:pt idx="99">
                  <c:v>50.636908328445557</c:v>
                </c:pt>
                <c:pt idx="100">
                  <c:v>50.752933995600998</c:v>
                </c:pt>
                <c:pt idx="101">
                  <c:v>50.834499596040899</c:v>
                </c:pt>
                <c:pt idx="102">
                  <c:v>50.950642336436815</c:v>
                </c:pt>
                <c:pt idx="103">
                  <c:v>51.122749602793135</c:v>
                </c:pt>
                <c:pt idx="104">
                  <c:v>51.26273894251382</c:v>
                </c:pt>
                <c:pt idx="105">
                  <c:v>51.351958648262439</c:v>
                </c:pt>
                <c:pt idx="106">
                  <c:v>51.363683883436195</c:v>
                </c:pt>
                <c:pt idx="107">
                  <c:v>51.408025995092572</c:v>
                </c:pt>
                <c:pt idx="108">
                  <c:v>51.444952195583312</c:v>
                </c:pt>
                <c:pt idx="109">
                  <c:v>51.472223176024983</c:v>
                </c:pt>
                <c:pt idx="110">
                  <c:v>51.455027058422488</c:v>
                </c:pt>
                <c:pt idx="111">
                  <c:v>51.425637352580239</c:v>
                </c:pt>
                <c:pt idx="112">
                  <c:v>51.266016517322214</c:v>
                </c:pt>
                <c:pt idx="113">
                  <c:v>51.091550065589992</c:v>
                </c:pt>
                <c:pt idx="114">
                  <c:v>50.920616659030991</c:v>
                </c:pt>
                <c:pt idx="115">
                  <c:v>50.836343093127894</c:v>
                </c:pt>
                <c:pt idx="116">
                  <c:v>50.734658083815106</c:v>
                </c:pt>
                <c:pt idx="117">
                  <c:v>50.637178575433602</c:v>
                </c:pt>
                <c:pt idx="118">
                  <c:v>50.660753217890246</c:v>
                </c:pt>
                <c:pt idx="119">
                  <c:v>50.662094596101227</c:v>
                </c:pt>
                <c:pt idx="120">
                  <c:v>50.754731736491109</c:v>
                </c:pt>
                <c:pt idx="121">
                  <c:v>50.631393762842002</c:v>
                </c:pt>
                <c:pt idx="122">
                  <c:v>50.381256586557804</c:v>
                </c:pt>
                <c:pt idx="123">
                  <c:v>50.256507427902022</c:v>
                </c:pt>
                <c:pt idx="124">
                  <c:v>50.253551985111827</c:v>
                </c:pt>
                <c:pt idx="125">
                  <c:v>50.313501586600651</c:v>
                </c:pt>
                <c:pt idx="126">
                  <c:v>50.366462627940592</c:v>
                </c:pt>
                <c:pt idx="127">
                  <c:v>50.415121165146537</c:v>
                </c:pt>
                <c:pt idx="128">
                  <c:v>50.479784148631886</c:v>
                </c:pt>
                <c:pt idx="129">
                  <c:v>50.5379808337687</c:v>
                </c:pt>
                <c:pt idx="130">
                  <c:v>50.681787750391834</c:v>
                </c:pt>
                <c:pt idx="131">
                  <c:v>50.840034475352653</c:v>
                </c:pt>
                <c:pt idx="132">
                  <c:v>51.044072327817389</c:v>
                </c:pt>
                <c:pt idx="133">
                  <c:v>51.257520495035649</c:v>
                </c:pt>
                <c:pt idx="134">
                  <c:v>51.472481745532093</c:v>
                </c:pt>
                <c:pt idx="135">
                  <c:v>51.661971570978892</c:v>
                </c:pt>
                <c:pt idx="136">
                  <c:v>51.858351213881001</c:v>
                </c:pt>
                <c:pt idx="137">
                  <c:v>51.948631892492898</c:v>
                </c:pt>
                <c:pt idx="138">
                  <c:v>52.310137703243612</c:v>
                </c:pt>
                <c:pt idx="139">
                  <c:v>52.624561032919253</c:v>
                </c:pt>
                <c:pt idx="140">
                  <c:v>52.984065129627325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F-46AE-BB7D-92AE7F82645F}"/>
            </c:ext>
          </c:extLst>
        </c:ser>
        <c:ser>
          <c:idx val="2"/>
          <c:order val="2"/>
          <c:tx>
            <c:strRef>
              <c:f>'7.2.7'!$F$1</c:f>
              <c:strCache>
                <c:ptCount val="1"/>
                <c:pt idx="0">
                  <c:v>Exp. Smooth. a=0.5</c:v>
                </c:pt>
              </c:strCache>
            </c:strRef>
          </c:tx>
          <c:marker>
            <c:symbol val="none"/>
          </c:marker>
          <c:val>
            <c:numRef>
              <c:f>'7.2.7'!$F$2:$F$142</c:f>
              <c:numCache>
                <c:formatCode>0.00</c:formatCode>
                <c:ptCount val="141"/>
                <c:pt idx="1">
                  <c:v>53.696756000000001</c:v>
                </c:pt>
                <c:pt idx="2">
                  <c:v>53.819239500000002</c:v>
                </c:pt>
                <c:pt idx="3">
                  <c:v>53.390547249999997</c:v>
                </c:pt>
                <c:pt idx="4">
                  <c:v>52.255124624999993</c:v>
                </c:pt>
                <c:pt idx="5">
                  <c:v>51.765804812499994</c:v>
                </c:pt>
                <c:pt idx="6">
                  <c:v>51.506445406249995</c:v>
                </c:pt>
                <c:pt idx="7">
                  <c:v>51.611933703124997</c:v>
                </c:pt>
                <c:pt idx="8">
                  <c:v>51.106153351562497</c:v>
                </c:pt>
                <c:pt idx="9">
                  <c:v>51.573466675781248</c:v>
                </c:pt>
                <c:pt idx="10">
                  <c:v>50.76846433789062</c:v>
                </c:pt>
                <c:pt idx="11">
                  <c:v>50.155291168945311</c:v>
                </c:pt>
                <c:pt idx="12">
                  <c:v>49.961389084472657</c:v>
                </c:pt>
                <c:pt idx="13">
                  <c:v>49.712558042236324</c:v>
                </c:pt>
                <c:pt idx="14">
                  <c:v>50.474923521118157</c:v>
                </c:pt>
                <c:pt idx="15">
                  <c:v>50.611139260559078</c:v>
                </c:pt>
                <c:pt idx="16">
                  <c:v>50.865420630279537</c:v>
                </c:pt>
                <c:pt idx="17">
                  <c:v>50.527125815139769</c:v>
                </c:pt>
                <c:pt idx="18">
                  <c:v>50.769522907569886</c:v>
                </c:pt>
                <c:pt idx="19">
                  <c:v>52.375220453784948</c:v>
                </c:pt>
                <c:pt idx="20">
                  <c:v>52.991893726892471</c:v>
                </c:pt>
                <c:pt idx="21">
                  <c:v>52.462443863446239</c:v>
                </c:pt>
                <c:pt idx="22">
                  <c:v>51.786174431723119</c:v>
                </c:pt>
                <c:pt idx="23">
                  <c:v>51.369650215861554</c:v>
                </c:pt>
                <c:pt idx="24">
                  <c:v>50.25990960793078</c:v>
                </c:pt>
                <c:pt idx="25">
                  <c:v>49.337589303965387</c:v>
                </c:pt>
                <c:pt idx="26">
                  <c:v>48.812737151982695</c:v>
                </c:pt>
                <c:pt idx="27">
                  <c:v>48.760982575991349</c:v>
                </c:pt>
                <c:pt idx="28">
                  <c:v>48.725306287995679</c:v>
                </c:pt>
                <c:pt idx="29">
                  <c:v>49.104315643997836</c:v>
                </c:pt>
                <c:pt idx="30">
                  <c:v>49.762598321998922</c:v>
                </c:pt>
                <c:pt idx="31">
                  <c:v>50.748029160999465</c:v>
                </c:pt>
                <c:pt idx="32">
                  <c:v>51.127251080499732</c:v>
                </c:pt>
                <c:pt idx="33">
                  <c:v>51.134285540249863</c:v>
                </c:pt>
                <c:pt idx="34">
                  <c:v>51.547368270124934</c:v>
                </c:pt>
                <c:pt idx="35">
                  <c:v>51.028535635062468</c:v>
                </c:pt>
                <c:pt idx="36">
                  <c:v>50.857940317531231</c:v>
                </c:pt>
                <c:pt idx="37">
                  <c:v>51.13779615876561</c:v>
                </c:pt>
                <c:pt idx="38">
                  <c:v>50.882963079382804</c:v>
                </c:pt>
                <c:pt idx="39">
                  <c:v>50.548297539691404</c:v>
                </c:pt>
                <c:pt idx="40">
                  <c:v>51.219832769845702</c:v>
                </c:pt>
                <c:pt idx="41">
                  <c:v>51.738177384922849</c:v>
                </c:pt>
                <c:pt idx="42">
                  <c:v>51.701277192461426</c:v>
                </c:pt>
                <c:pt idx="43">
                  <c:v>51.524923096230708</c:v>
                </c:pt>
                <c:pt idx="44">
                  <c:v>50.943294548115354</c:v>
                </c:pt>
                <c:pt idx="45">
                  <c:v>50.958421274057677</c:v>
                </c:pt>
                <c:pt idx="46">
                  <c:v>51.553191637028839</c:v>
                </c:pt>
                <c:pt idx="47">
                  <c:v>51.460749318514416</c:v>
                </c:pt>
                <c:pt idx="48">
                  <c:v>51.917849159257209</c:v>
                </c:pt>
                <c:pt idx="49">
                  <c:v>52.195743579628605</c:v>
                </c:pt>
                <c:pt idx="50">
                  <c:v>52.541941289814304</c:v>
                </c:pt>
                <c:pt idx="51">
                  <c:v>53.09006264490715</c:v>
                </c:pt>
                <c:pt idx="52">
                  <c:v>53.517093822453575</c:v>
                </c:pt>
                <c:pt idx="53">
                  <c:v>53.153271911226788</c:v>
                </c:pt>
                <c:pt idx="54">
                  <c:v>53.153937455613395</c:v>
                </c:pt>
                <c:pt idx="55">
                  <c:v>53.257894727806701</c:v>
                </c:pt>
                <c:pt idx="56">
                  <c:v>53.260528863903346</c:v>
                </c:pt>
                <c:pt idx="57">
                  <c:v>53.380273431951672</c:v>
                </c:pt>
                <c:pt idx="58">
                  <c:v>53.109534215975835</c:v>
                </c:pt>
                <c:pt idx="59">
                  <c:v>53.551501607987916</c:v>
                </c:pt>
                <c:pt idx="60">
                  <c:v>53.940259303993955</c:v>
                </c:pt>
                <c:pt idx="61">
                  <c:v>54.223459151996977</c:v>
                </c:pt>
                <c:pt idx="62">
                  <c:v>54.532833075998489</c:v>
                </c:pt>
                <c:pt idx="63">
                  <c:v>54.618437037999243</c:v>
                </c:pt>
                <c:pt idx="64">
                  <c:v>54.231936518999618</c:v>
                </c:pt>
                <c:pt idx="65">
                  <c:v>54.315018259499809</c:v>
                </c:pt>
                <c:pt idx="66">
                  <c:v>54.030881129749901</c:v>
                </c:pt>
                <c:pt idx="67">
                  <c:v>53.869074064874951</c:v>
                </c:pt>
                <c:pt idx="68">
                  <c:v>53.733892032437474</c:v>
                </c:pt>
                <c:pt idx="69">
                  <c:v>53.834075016218733</c:v>
                </c:pt>
                <c:pt idx="70">
                  <c:v>54.229581008109363</c:v>
                </c:pt>
                <c:pt idx="71">
                  <c:v>54.43226950405468</c:v>
                </c:pt>
                <c:pt idx="72">
                  <c:v>54.676715252027336</c:v>
                </c:pt>
                <c:pt idx="73">
                  <c:v>55.198632626013669</c:v>
                </c:pt>
                <c:pt idx="74">
                  <c:v>55.425049813006837</c:v>
                </c:pt>
                <c:pt idx="75">
                  <c:v>55.143497406503414</c:v>
                </c:pt>
                <c:pt idx="76">
                  <c:v>55.096476203251711</c:v>
                </c:pt>
                <c:pt idx="77">
                  <c:v>53.099159601625857</c:v>
                </c:pt>
                <c:pt idx="78">
                  <c:v>52.263341300812925</c:v>
                </c:pt>
                <c:pt idx="79">
                  <c:v>51.514818650406461</c:v>
                </c:pt>
                <c:pt idx="80">
                  <c:v>50.89383132520323</c:v>
                </c:pt>
                <c:pt idx="81">
                  <c:v>50.070149662601615</c:v>
                </c:pt>
                <c:pt idx="82">
                  <c:v>49.643503831300805</c:v>
                </c:pt>
                <c:pt idx="83">
                  <c:v>49.795335915650398</c:v>
                </c:pt>
                <c:pt idx="84">
                  <c:v>49.461686457825195</c:v>
                </c:pt>
                <c:pt idx="85">
                  <c:v>49.339272228912598</c:v>
                </c:pt>
                <c:pt idx="86">
                  <c:v>49.3126066144563</c:v>
                </c:pt>
                <c:pt idx="87">
                  <c:v>49.521327307228148</c:v>
                </c:pt>
                <c:pt idx="88">
                  <c:v>49.467783153614079</c:v>
                </c:pt>
                <c:pt idx="89">
                  <c:v>49.90979057680704</c:v>
                </c:pt>
                <c:pt idx="90">
                  <c:v>50.145597288403522</c:v>
                </c:pt>
                <c:pt idx="91">
                  <c:v>50.490488144201763</c:v>
                </c:pt>
                <c:pt idx="92">
                  <c:v>50.450751072100886</c:v>
                </c:pt>
                <c:pt idx="93">
                  <c:v>50.800971036050441</c:v>
                </c:pt>
                <c:pt idx="94">
                  <c:v>50.49905401802522</c:v>
                </c:pt>
                <c:pt idx="95">
                  <c:v>50.497167509012613</c:v>
                </c:pt>
                <c:pt idx="96">
                  <c:v>50.252741254506304</c:v>
                </c:pt>
                <c:pt idx="97">
                  <c:v>50.279598627253151</c:v>
                </c:pt>
                <c:pt idx="98">
                  <c:v>49.999854313626571</c:v>
                </c:pt>
                <c:pt idx="99">
                  <c:v>50.635151656813285</c:v>
                </c:pt>
                <c:pt idx="100">
                  <c:v>51.216158328406642</c:v>
                </c:pt>
                <c:pt idx="101">
                  <c:v>51.392374164203318</c:v>
                </c:pt>
                <c:pt idx="102">
                  <c:v>51.694150582101656</c:v>
                </c:pt>
                <c:pt idx="103">
                  <c:v>52.182932791050831</c:v>
                </c:pt>
                <c:pt idx="104">
                  <c:v>52.352787895525417</c:v>
                </c:pt>
                <c:pt idx="105">
                  <c:v>52.253861947762708</c:v>
                </c:pt>
                <c:pt idx="106">
                  <c:v>51.861536473881358</c:v>
                </c:pt>
                <c:pt idx="107">
                  <c:v>51.834320736940683</c:v>
                </c:pt>
                <c:pt idx="108">
                  <c:v>51.805804368470341</c:v>
                </c:pt>
                <c:pt idx="109">
                  <c:v>51.761733184235169</c:v>
                </c:pt>
                <c:pt idx="110">
                  <c:v>51.530997592117586</c:v>
                </c:pt>
                <c:pt idx="111">
                  <c:v>51.346063796058793</c:v>
                </c:pt>
                <c:pt idx="112">
                  <c:v>50.587746398029395</c:v>
                </c:pt>
                <c:pt idx="113">
                  <c:v>50.054549199014701</c:v>
                </c:pt>
                <c:pt idx="114">
                  <c:v>49.718382599507351</c:v>
                </c:pt>
                <c:pt idx="115">
                  <c:v>49.898131799753671</c:v>
                </c:pt>
                <c:pt idx="116">
                  <c:v>49.85881239987684</c:v>
                </c:pt>
                <c:pt idx="117">
                  <c:v>49.809337699938425</c:v>
                </c:pt>
                <c:pt idx="118">
                  <c:v>50.341131349969217</c:v>
                </c:pt>
                <c:pt idx="119">
                  <c:v>50.507649174984607</c:v>
                </c:pt>
                <c:pt idx="120">
                  <c:v>51.048057587492302</c:v>
                </c:pt>
                <c:pt idx="121">
                  <c:v>50.284704793746151</c:v>
                </c:pt>
                <c:pt idx="122">
                  <c:v>49.207363396873077</c:v>
                </c:pt>
                <c:pt idx="123">
                  <c:v>49.170564198436537</c:v>
                </c:pt>
                <c:pt idx="124">
                  <c:v>49.698758599218266</c:v>
                </c:pt>
                <c:pt idx="125">
                  <c:v>50.275903299609134</c:v>
                </c:pt>
                <c:pt idx="126">
                  <c:v>50.559507649804566</c:v>
                </c:pt>
                <c:pt idx="127">
                  <c:v>50.706277824902287</c:v>
                </c:pt>
                <c:pt idx="128">
                  <c:v>50.884014412451144</c:v>
                </c:pt>
                <c:pt idx="129">
                  <c:v>50.972882706225576</c:v>
                </c:pt>
                <c:pt idx="130">
                  <c:v>51.474466353112788</c:v>
                </c:pt>
                <c:pt idx="131">
                  <c:v>51.869360676556397</c:v>
                </c:pt>
                <c:pt idx="132">
                  <c:v>52.374886838278201</c:v>
                </c:pt>
                <c:pt idx="133">
                  <c:v>52.776720419139096</c:v>
                </c:pt>
                <c:pt idx="134">
                  <c:v>53.091926709569549</c:v>
                </c:pt>
                <c:pt idx="135">
                  <c:v>53.229653354784773</c:v>
                </c:pt>
                <c:pt idx="136">
                  <c:v>53.427710677392383</c:v>
                </c:pt>
                <c:pt idx="137">
                  <c:v>53.094434338696189</c:v>
                </c:pt>
                <c:pt idx="138">
                  <c:v>54.329062169348092</c:v>
                </c:pt>
                <c:pt idx="139">
                  <c:v>54.891716584674043</c:v>
                </c:pt>
                <c:pt idx="140">
                  <c:v>55.555659292337026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C-40E2-9F0F-F61576091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12928"/>
        <c:axId val="147227008"/>
      </c:lineChart>
      <c:catAx>
        <c:axId val="14721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47227008"/>
        <c:crosses val="autoZero"/>
        <c:auto val="1"/>
        <c:lblAlgn val="ctr"/>
        <c:lblOffset val="100"/>
        <c:noMultiLvlLbl val="0"/>
      </c:catAx>
      <c:valAx>
        <c:axId val="14722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212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'7.2.9-10'!$B$2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'7.2.9-10'!$B$3:$B$142</c:f>
              <c:numCache>
                <c:formatCode>General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81-4E3A-B43E-4232305232FC}"/>
            </c:ext>
          </c:extLst>
        </c:ser>
        <c:ser>
          <c:idx val="1"/>
          <c:order val="1"/>
          <c:tx>
            <c:strRef>
              <c:f>'7.2.9-10'!$C$2</c:f>
              <c:strCache>
                <c:ptCount val="1"/>
                <c:pt idx="0">
                  <c:v>Exp. Smooth. a=0.3</c:v>
                </c:pt>
              </c:strCache>
            </c:strRef>
          </c:tx>
          <c:marker>
            <c:symbol val="none"/>
          </c:marker>
          <c:val>
            <c:numRef>
              <c:f>'7.2.9-10'!$C$3:$C$142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53.721252700000001</c:v>
                </c:pt>
                <c:pt idx="3">
                  <c:v>53.645312930000003</c:v>
                </c:pt>
                <c:pt idx="4">
                  <c:v>53.392751837000006</c:v>
                </c:pt>
                <c:pt idx="5">
                  <c:v>53.181125153300009</c:v>
                </c:pt>
                <c:pt idx="6">
                  <c:v>52.987721237970007</c:v>
                </c:pt>
                <c:pt idx="7">
                  <c:v>52.86069131417301</c:v>
                </c:pt>
                <c:pt idx="8">
                  <c:v>52.634659482755708</c:v>
                </c:pt>
                <c:pt idx="9">
                  <c:v>52.575271534480144</c:v>
                </c:pt>
                <c:pt idx="10">
                  <c:v>52.314090581032126</c:v>
                </c:pt>
                <c:pt idx="11">
                  <c:v>52.036893322928918</c:v>
                </c:pt>
                <c:pt idx="12">
                  <c:v>51.809952690636031</c:v>
                </c:pt>
                <c:pt idx="13">
                  <c:v>51.575330121572428</c:v>
                </c:pt>
                <c:pt idx="14">
                  <c:v>51.541526009415179</c:v>
                </c:pt>
                <c:pt idx="15">
                  <c:v>51.462108908473667</c:v>
                </c:pt>
                <c:pt idx="16">
                  <c:v>51.427868217626305</c:v>
                </c:pt>
                <c:pt idx="17">
                  <c:v>51.303964495863681</c:v>
                </c:pt>
                <c:pt idx="18">
                  <c:v>51.274760046277322</c:v>
                </c:pt>
                <c:pt idx="19">
                  <c:v>51.545375841649594</c:v>
                </c:pt>
                <c:pt idx="20">
                  <c:v>51.751694957484638</c:v>
                </c:pt>
                <c:pt idx="21">
                  <c:v>51.769824861736176</c:v>
                </c:pt>
                <c:pt idx="22">
                  <c:v>51.703832875562561</c:v>
                </c:pt>
                <c:pt idx="23">
                  <c:v>51.628762188006306</c:v>
                </c:pt>
                <c:pt idx="24">
                  <c:v>51.380902869205677</c:v>
                </c:pt>
                <c:pt idx="25">
                  <c:v>51.08433948228511</c:v>
                </c:pt>
                <c:pt idx="26">
                  <c:v>50.804694034056602</c:v>
                </c:pt>
                <c:pt idx="27">
                  <c:v>50.595147430650947</c:v>
                </c:pt>
                <c:pt idx="28">
                  <c:v>50.404595687585854</c:v>
                </c:pt>
                <c:pt idx="29">
                  <c:v>50.312468618827268</c:v>
                </c:pt>
                <c:pt idx="30">
                  <c:v>50.32330985694454</c:v>
                </c:pt>
                <c:pt idx="31">
                  <c:v>50.464324871250092</c:v>
                </c:pt>
                <c:pt idx="32">
                  <c:v>50.568539684125085</c:v>
                </c:pt>
                <c:pt idx="33">
                  <c:v>50.625817715712579</c:v>
                </c:pt>
                <c:pt idx="34">
                  <c:v>50.759281044141318</c:v>
                </c:pt>
                <c:pt idx="35">
                  <c:v>50.734323239727189</c:v>
                </c:pt>
                <c:pt idx="36">
                  <c:v>50.729625415754469</c:v>
                </c:pt>
                <c:pt idx="37">
                  <c:v>50.798428074179029</c:v>
                </c:pt>
                <c:pt idx="38">
                  <c:v>50.781398266761123</c:v>
                </c:pt>
                <c:pt idx="39">
                  <c:v>50.724621640085005</c:v>
                </c:pt>
                <c:pt idx="40">
                  <c:v>50.841296276076505</c:v>
                </c:pt>
                <c:pt idx="41">
                  <c:v>50.982818848468852</c:v>
                </c:pt>
                <c:pt idx="42">
                  <c:v>51.050974663621972</c:v>
                </c:pt>
                <c:pt idx="43">
                  <c:v>51.080734097259779</c:v>
                </c:pt>
                <c:pt idx="44">
                  <c:v>51.008827287533805</c:v>
                </c:pt>
                <c:pt idx="45">
                  <c:v>51.005299358780427</c:v>
                </c:pt>
                <c:pt idx="46">
                  <c:v>51.119565622902385</c:v>
                </c:pt>
                <c:pt idx="47">
                  <c:v>51.144439760612144</c:v>
                </c:pt>
                <c:pt idx="48">
                  <c:v>51.267490684550935</c:v>
                </c:pt>
                <c:pt idx="49">
                  <c:v>51.388105416095847</c:v>
                </c:pt>
                <c:pt idx="50">
                  <c:v>51.538108774486261</c:v>
                </c:pt>
                <c:pt idx="51">
                  <c:v>51.748116297037633</c:v>
                </c:pt>
                <c:pt idx="52">
                  <c:v>51.967717167333873</c:v>
                </c:pt>
                <c:pt idx="53">
                  <c:v>52.049890450600486</c:v>
                </c:pt>
                <c:pt idx="54">
                  <c:v>52.160361705540438</c:v>
                </c:pt>
                <c:pt idx="55">
                  <c:v>52.2805107349864</c:v>
                </c:pt>
                <c:pt idx="56">
                  <c:v>52.378775961487761</c:v>
                </c:pt>
                <c:pt idx="57">
                  <c:v>52.490900165338985</c:v>
                </c:pt>
                <c:pt idx="58">
                  <c:v>52.525689648805084</c:v>
                </c:pt>
                <c:pt idx="59">
                  <c:v>52.672467583924572</c:v>
                </c:pt>
                <c:pt idx="60">
                  <c:v>52.838122525532121</c:v>
                </c:pt>
                <c:pt idx="61">
                  <c:v>53.004976172978914</c:v>
                </c:pt>
                <c:pt idx="62">
                  <c:v>53.188699255681023</c:v>
                </c:pt>
                <c:pt idx="63">
                  <c:v>53.340233430112917</c:v>
                </c:pt>
                <c:pt idx="64">
                  <c:v>53.390753687101629</c:v>
                </c:pt>
                <c:pt idx="65">
                  <c:v>53.491488318391468</c:v>
                </c:pt>
                <c:pt idx="66">
                  <c:v>53.51701388655232</c:v>
                </c:pt>
                <c:pt idx="67">
                  <c:v>53.53603919789709</c:v>
                </c:pt>
                <c:pt idx="68">
                  <c:v>53.542306278107382</c:v>
                </c:pt>
                <c:pt idx="69">
                  <c:v>53.581501450296649</c:v>
                </c:pt>
                <c:pt idx="70">
                  <c:v>53.685860005266989</c:v>
                </c:pt>
                <c:pt idx="71">
                  <c:v>53.780769804740288</c:v>
                </c:pt>
                <c:pt idx="72">
                  <c:v>53.894808924266258</c:v>
                </c:pt>
                <c:pt idx="73">
                  <c:v>54.077383031839631</c:v>
                </c:pt>
                <c:pt idx="74">
                  <c:v>54.234791428655669</c:v>
                </c:pt>
                <c:pt idx="75">
                  <c:v>54.297506785790105</c:v>
                </c:pt>
                <c:pt idx="76">
                  <c:v>54.372701607211091</c:v>
                </c:pt>
                <c:pt idx="77">
                  <c:v>54.045615746489986</c:v>
                </c:pt>
                <c:pt idx="78">
                  <c:v>53.78380647184099</c:v>
                </c:pt>
                <c:pt idx="79">
                  <c:v>53.482055424656892</c:v>
                </c:pt>
                <c:pt idx="80">
                  <c:v>53.161134282191206</c:v>
                </c:pt>
                <c:pt idx="81">
                  <c:v>52.769667653972085</c:v>
                </c:pt>
                <c:pt idx="82">
                  <c:v>52.414386688574879</c:v>
                </c:pt>
                <c:pt idx="83">
                  <c:v>52.167664819717395</c:v>
                </c:pt>
                <c:pt idx="84">
                  <c:v>51.863702037745654</c:v>
                </c:pt>
                <c:pt idx="85">
                  <c:v>51.599017633971087</c:v>
                </c:pt>
                <c:pt idx="86">
                  <c:v>51.367709970573976</c:v>
                </c:pt>
                <c:pt idx="87">
                  <c:v>51.203943773516578</c:v>
                </c:pt>
                <c:pt idx="88">
                  <c:v>51.024973296164916</c:v>
                </c:pt>
                <c:pt idx="89">
                  <c:v>50.957655766548427</c:v>
                </c:pt>
                <c:pt idx="90">
                  <c:v>50.900030589893589</c:v>
                </c:pt>
                <c:pt idx="91">
                  <c:v>50.893565430904232</c:v>
                </c:pt>
                <c:pt idx="92">
                  <c:v>50.84531028781381</c:v>
                </c:pt>
                <c:pt idx="93">
                  <c:v>50.875898359032433</c:v>
                </c:pt>
                <c:pt idx="94">
                  <c:v>50.808022223129186</c:v>
                </c:pt>
                <c:pt idx="95">
                  <c:v>50.776748100816263</c:v>
                </c:pt>
                <c:pt idx="96">
                  <c:v>50.699904790734635</c:v>
                </c:pt>
                <c:pt idx="97">
                  <c:v>50.660559911661174</c:v>
                </c:pt>
                <c:pt idx="98">
                  <c:v>50.566514920495059</c:v>
                </c:pt>
                <c:pt idx="99">
                  <c:v>50.636908328445557</c:v>
                </c:pt>
                <c:pt idx="100">
                  <c:v>50.752933995600998</c:v>
                </c:pt>
                <c:pt idx="101">
                  <c:v>50.834499596040899</c:v>
                </c:pt>
                <c:pt idx="102">
                  <c:v>50.950642336436815</c:v>
                </c:pt>
                <c:pt idx="103">
                  <c:v>51.122749602793135</c:v>
                </c:pt>
                <c:pt idx="104">
                  <c:v>51.26273894251382</c:v>
                </c:pt>
                <c:pt idx="105">
                  <c:v>51.351958648262439</c:v>
                </c:pt>
                <c:pt idx="106">
                  <c:v>51.363683883436195</c:v>
                </c:pt>
                <c:pt idx="107">
                  <c:v>51.408025995092572</c:v>
                </c:pt>
                <c:pt idx="108">
                  <c:v>51.444952195583312</c:v>
                </c:pt>
                <c:pt idx="109">
                  <c:v>51.472223176024983</c:v>
                </c:pt>
                <c:pt idx="110">
                  <c:v>51.455027058422488</c:v>
                </c:pt>
                <c:pt idx="111">
                  <c:v>51.425637352580239</c:v>
                </c:pt>
                <c:pt idx="112">
                  <c:v>51.266016517322214</c:v>
                </c:pt>
                <c:pt idx="113">
                  <c:v>51.091550065589992</c:v>
                </c:pt>
                <c:pt idx="114">
                  <c:v>50.920616659030991</c:v>
                </c:pt>
                <c:pt idx="115">
                  <c:v>50.836343093127894</c:v>
                </c:pt>
                <c:pt idx="116">
                  <c:v>50.734658083815106</c:v>
                </c:pt>
                <c:pt idx="117">
                  <c:v>50.637178575433602</c:v>
                </c:pt>
                <c:pt idx="118">
                  <c:v>50.660753217890246</c:v>
                </c:pt>
                <c:pt idx="119">
                  <c:v>50.662094596101227</c:v>
                </c:pt>
                <c:pt idx="120">
                  <c:v>50.754731736491109</c:v>
                </c:pt>
                <c:pt idx="121">
                  <c:v>50.631393762842002</c:v>
                </c:pt>
                <c:pt idx="122">
                  <c:v>50.381256586557804</c:v>
                </c:pt>
                <c:pt idx="123">
                  <c:v>50.256507427902022</c:v>
                </c:pt>
                <c:pt idx="124">
                  <c:v>50.253551985111827</c:v>
                </c:pt>
                <c:pt idx="125">
                  <c:v>50.313501586600651</c:v>
                </c:pt>
                <c:pt idx="126">
                  <c:v>50.366462627940592</c:v>
                </c:pt>
                <c:pt idx="127">
                  <c:v>50.415121165146537</c:v>
                </c:pt>
                <c:pt idx="128">
                  <c:v>50.479784148631886</c:v>
                </c:pt>
                <c:pt idx="129">
                  <c:v>50.5379808337687</c:v>
                </c:pt>
                <c:pt idx="130">
                  <c:v>50.681787750391834</c:v>
                </c:pt>
                <c:pt idx="131">
                  <c:v>50.840034475352653</c:v>
                </c:pt>
                <c:pt idx="132">
                  <c:v>51.044072327817389</c:v>
                </c:pt>
                <c:pt idx="133">
                  <c:v>51.257520495035649</c:v>
                </c:pt>
                <c:pt idx="134">
                  <c:v>51.472481745532093</c:v>
                </c:pt>
                <c:pt idx="135">
                  <c:v>51.661971570978892</c:v>
                </c:pt>
                <c:pt idx="136">
                  <c:v>51.858351213881001</c:v>
                </c:pt>
                <c:pt idx="137">
                  <c:v>51.948631892492898</c:v>
                </c:pt>
                <c:pt idx="138">
                  <c:v>52.310137703243612</c:v>
                </c:pt>
                <c:pt idx="139">
                  <c:v>52.624561032919253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1-4E3A-B43E-4232305232FC}"/>
            </c:ext>
          </c:extLst>
        </c:ser>
        <c:ser>
          <c:idx val="2"/>
          <c:order val="2"/>
          <c:tx>
            <c:strRef>
              <c:f>'7.2.9-10'!$F$2</c:f>
              <c:strCache>
                <c:ptCount val="1"/>
                <c:pt idx="0">
                  <c:v>- Interval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val>
            <c:numRef>
              <c:f>'7.2.9-10'!$F$3:$F$142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50.240288073014646</c:v>
                </c:pt>
                <c:pt idx="5">
                  <c:v>50.028661389314649</c:v>
                </c:pt>
                <c:pt idx="6">
                  <c:v>49.835257473984647</c:v>
                </c:pt>
                <c:pt idx="7">
                  <c:v>49.708227550187651</c:v>
                </c:pt>
                <c:pt idx="8">
                  <c:v>49.482195718770349</c:v>
                </c:pt>
                <c:pt idx="9">
                  <c:v>49.422807770494785</c:v>
                </c:pt>
                <c:pt idx="10">
                  <c:v>49.161626817046766</c:v>
                </c:pt>
                <c:pt idx="11">
                  <c:v>48.884429558943559</c:v>
                </c:pt>
                <c:pt idx="12">
                  <c:v>48.657488926650672</c:v>
                </c:pt>
                <c:pt idx="13">
                  <c:v>48.422866357587068</c:v>
                </c:pt>
                <c:pt idx="14">
                  <c:v>48.38906224542982</c:v>
                </c:pt>
                <c:pt idx="15">
                  <c:v>48.309645144488307</c:v>
                </c:pt>
                <c:pt idx="16">
                  <c:v>48.275404453640945</c:v>
                </c:pt>
                <c:pt idx="17">
                  <c:v>48.151500731878322</c:v>
                </c:pt>
                <c:pt idx="18">
                  <c:v>48.122296282291963</c:v>
                </c:pt>
                <c:pt idx="19">
                  <c:v>48.392912077664235</c:v>
                </c:pt>
                <c:pt idx="20">
                  <c:v>48.599231193499278</c:v>
                </c:pt>
                <c:pt idx="21">
                  <c:v>48.617361097750816</c:v>
                </c:pt>
                <c:pt idx="22">
                  <c:v>48.551369111577202</c:v>
                </c:pt>
                <c:pt idx="23">
                  <c:v>48.476298424020946</c:v>
                </c:pt>
                <c:pt idx="24">
                  <c:v>48.228439105220318</c:v>
                </c:pt>
                <c:pt idx="25">
                  <c:v>47.93187571829975</c:v>
                </c:pt>
                <c:pt idx="26">
                  <c:v>47.652230270071243</c:v>
                </c:pt>
                <c:pt idx="27">
                  <c:v>47.442683666665587</c:v>
                </c:pt>
                <c:pt idx="28">
                  <c:v>47.252131923600494</c:v>
                </c:pt>
                <c:pt idx="29">
                  <c:v>47.160004854841908</c:v>
                </c:pt>
                <c:pt idx="30">
                  <c:v>47.170846092959181</c:v>
                </c:pt>
                <c:pt idx="31">
                  <c:v>47.311861107264733</c:v>
                </c:pt>
                <c:pt idx="32">
                  <c:v>47.416075920139725</c:v>
                </c:pt>
                <c:pt idx="33">
                  <c:v>47.473353951727219</c:v>
                </c:pt>
                <c:pt idx="34">
                  <c:v>47.606817280155958</c:v>
                </c:pt>
                <c:pt idx="35">
                  <c:v>47.58185947574183</c:v>
                </c:pt>
                <c:pt idx="36">
                  <c:v>47.57716165176911</c:v>
                </c:pt>
                <c:pt idx="37">
                  <c:v>47.645964310193669</c:v>
                </c:pt>
                <c:pt idx="38">
                  <c:v>47.628934502775763</c:v>
                </c:pt>
                <c:pt idx="39">
                  <c:v>47.572157876099645</c:v>
                </c:pt>
                <c:pt idx="40">
                  <c:v>47.688832512091146</c:v>
                </c:pt>
                <c:pt idx="41">
                  <c:v>47.830355084483493</c:v>
                </c:pt>
                <c:pt idx="42">
                  <c:v>47.898510899636612</c:v>
                </c:pt>
                <c:pt idx="43">
                  <c:v>47.928270333274419</c:v>
                </c:pt>
                <c:pt idx="44">
                  <c:v>47.856363523548445</c:v>
                </c:pt>
                <c:pt idx="45">
                  <c:v>47.852835594795067</c:v>
                </c:pt>
                <c:pt idx="46">
                  <c:v>47.967101858917026</c:v>
                </c:pt>
                <c:pt idx="47">
                  <c:v>47.991975996626785</c:v>
                </c:pt>
                <c:pt idx="48">
                  <c:v>48.115026920565576</c:v>
                </c:pt>
                <c:pt idx="49">
                  <c:v>48.235641652110488</c:v>
                </c:pt>
                <c:pt idx="50">
                  <c:v>48.385645010500902</c:v>
                </c:pt>
                <c:pt idx="51">
                  <c:v>48.595652533052274</c:v>
                </c:pt>
                <c:pt idx="52">
                  <c:v>48.815253403348514</c:v>
                </c:pt>
                <c:pt idx="53">
                  <c:v>48.897426686615127</c:v>
                </c:pt>
                <c:pt idx="54">
                  <c:v>49.007897941555079</c:v>
                </c:pt>
                <c:pt idx="55">
                  <c:v>49.128046971001041</c:v>
                </c:pt>
                <c:pt idx="56">
                  <c:v>49.226312197502402</c:v>
                </c:pt>
                <c:pt idx="57">
                  <c:v>49.338436401353626</c:v>
                </c:pt>
                <c:pt idx="58">
                  <c:v>49.373225884819725</c:v>
                </c:pt>
                <c:pt idx="59">
                  <c:v>49.520003819939213</c:v>
                </c:pt>
                <c:pt idx="60">
                  <c:v>49.685658761546762</c:v>
                </c:pt>
                <c:pt idx="61">
                  <c:v>49.852512408993555</c:v>
                </c:pt>
                <c:pt idx="62">
                  <c:v>50.036235491695663</c:v>
                </c:pt>
                <c:pt idx="63">
                  <c:v>50.187769666127558</c:v>
                </c:pt>
                <c:pt idx="64">
                  <c:v>50.23828992311627</c:v>
                </c:pt>
                <c:pt idx="65">
                  <c:v>50.339024554406109</c:v>
                </c:pt>
                <c:pt idx="66">
                  <c:v>50.364550122566961</c:v>
                </c:pt>
                <c:pt idx="67">
                  <c:v>50.38357543391173</c:v>
                </c:pt>
                <c:pt idx="68">
                  <c:v>50.389842514122023</c:v>
                </c:pt>
                <c:pt idx="69">
                  <c:v>50.42903768631129</c:v>
                </c:pt>
                <c:pt idx="70">
                  <c:v>50.533396241281629</c:v>
                </c:pt>
                <c:pt idx="71">
                  <c:v>50.628306040754929</c:v>
                </c:pt>
                <c:pt idx="72">
                  <c:v>50.742345160280898</c:v>
                </c:pt>
                <c:pt idx="73">
                  <c:v>50.924919267854271</c:v>
                </c:pt>
                <c:pt idx="74">
                  <c:v>51.082327664670309</c:v>
                </c:pt>
                <c:pt idx="75">
                  <c:v>51.145043021804746</c:v>
                </c:pt>
                <c:pt idx="76">
                  <c:v>51.220237843225732</c:v>
                </c:pt>
                <c:pt idx="77">
                  <c:v>50.893151982504627</c:v>
                </c:pt>
                <c:pt idx="78">
                  <c:v>50.63134270785563</c:v>
                </c:pt>
                <c:pt idx="79">
                  <c:v>50.329591660671532</c:v>
                </c:pt>
                <c:pt idx="80">
                  <c:v>50.008670518205847</c:v>
                </c:pt>
                <c:pt idx="81">
                  <c:v>49.617203889986726</c:v>
                </c:pt>
                <c:pt idx="82">
                  <c:v>49.26192292458952</c:v>
                </c:pt>
                <c:pt idx="83">
                  <c:v>49.015201055732035</c:v>
                </c:pt>
                <c:pt idx="84">
                  <c:v>48.711238273760294</c:v>
                </c:pt>
                <c:pt idx="85">
                  <c:v>48.446553869985728</c:v>
                </c:pt>
                <c:pt idx="86">
                  <c:v>48.215246206588617</c:v>
                </c:pt>
                <c:pt idx="87">
                  <c:v>48.051480009531218</c:v>
                </c:pt>
                <c:pt idx="88">
                  <c:v>47.872509532179556</c:v>
                </c:pt>
                <c:pt idx="89">
                  <c:v>47.805192002563068</c:v>
                </c:pt>
                <c:pt idx="90">
                  <c:v>47.74756682590823</c:v>
                </c:pt>
                <c:pt idx="91">
                  <c:v>47.741101666918873</c:v>
                </c:pt>
                <c:pt idx="92">
                  <c:v>47.69284652382845</c:v>
                </c:pt>
                <c:pt idx="93">
                  <c:v>47.723434595047074</c:v>
                </c:pt>
                <c:pt idx="94">
                  <c:v>47.655558459143826</c:v>
                </c:pt>
                <c:pt idx="95">
                  <c:v>47.624284336830904</c:v>
                </c:pt>
                <c:pt idx="96">
                  <c:v>47.547441026749276</c:v>
                </c:pt>
                <c:pt idx="97">
                  <c:v>47.508096147675815</c:v>
                </c:pt>
                <c:pt idx="98">
                  <c:v>47.4140511565097</c:v>
                </c:pt>
                <c:pt idx="99">
                  <c:v>47.484444564460198</c:v>
                </c:pt>
                <c:pt idx="100">
                  <c:v>47.600470231615638</c:v>
                </c:pt>
                <c:pt idx="101">
                  <c:v>47.68203583205554</c:v>
                </c:pt>
                <c:pt idx="102">
                  <c:v>47.798178572451455</c:v>
                </c:pt>
                <c:pt idx="103">
                  <c:v>47.970285838807776</c:v>
                </c:pt>
                <c:pt idx="104">
                  <c:v>48.110275178528461</c:v>
                </c:pt>
                <c:pt idx="105">
                  <c:v>48.19949488427708</c:v>
                </c:pt>
                <c:pt idx="106">
                  <c:v>48.211220119450836</c:v>
                </c:pt>
                <c:pt idx="107">
                  <c:v>48.255562231107213</c:v>
                </c:pt>
                <c:pt idx="108">
                  <c:v>48.292488431597953</c:v>
                </c:pt>
                <c:pt idx="109">
                  <c:v>48.319759412039623</c:v>
                </c:pt>
                <c:pt idx="110">
                  <c:v>48.302563294437128</c:v>
                </c:pt>
                <c:pt idx="111">
                  <c:v>48.273173588594879</c:v>
                </c:pt>
                <c:pt idx="112">
                  <c:v>48.113552753336855</c:v>
                </c:pt>
                <c:pt idx="113">
                  <c:v>47.939086301604632</c:v>
                </c:pt>
                <c:pt idx="114">
                  <c:v>47.768152895045631</c:v>
                </c:pt>
                <c:pt idx="115">
                  <c:v>47.683879329142535</c:v>
                </c:pt>
                <c:pt idx="116">
                  <c:v>47.582194319829746</c:v>
                </c:pt>
                <c:pt idx="117">
                  <c:v>47.484714811448242</c:v>
                </c:pt>
                <c:pt idx="118">
                  <c:v>47.508289453904887</c:v>
                </c:pt>
                <c:pt idx="119">
                  <c:v>47.509630832115867</c:v>
                </c:pt>
                <c:pt idx="120">
                  <c:v>47.60226797250575</c:v>
                </c:pt>
                <c:pt idx="121">
                  <c:v>47.478929998856643</c:v>
                </c:pt>
                <c:pt idx="122">
                  <c:v>47.228792822572444</c:v>
                </c:pt>
                <c:pt idx="123">
                  <c:v>47.104043663916663</c:v>
                </c:pt>
                <c:pt idx="124">
                  <c:v>47.101088221126467</c:v>
                </c:pt>
                <c:pt idx="125">
                  <c:v>47.161037822615292</c:v>
                </c:pt>
                <c:pt idx="126">
                  <c:v>47.213998863955233</c:v>
                </c:pt>
                <c:pt idx="127">
                  <c:v>47.262657401161178</c:v>
                </c:pt>
                <c:pt idx="128">
                  <c:v>47.327320384646526</c:v>
                </c:pt>
                <c:pt idx="129">
                  <c:v>47.38551706978334</c:v>
                </c:pt>
                <c:pt idx="130">
                  <c:v>47.529323986406474</c:v>
                </c:pt>
                <c:pt idx="131">
                  <c:v>47.687570711367293</c:v>
                </c:pt>
                <c:pt idx="132">
                  <c:v>47.89160856383203</c:v>
                </c:pt>
                <c:pt idx="133">
                  <c:v>48.10505673105029</c:v>
                </c:pt>
                <c:pt idx="134">
                  <c:v>48.320017981546734</c:v>
                </c:pt>
                <c:pt idx="135">
                  <c:v>48.509507806993533</c:v>
                </c:pt>
                <c:pt idx="136">
                  <c:v>48.705887449895641</c:v>
                </c:pt>
                <c:pt idx="137">
                  <c:v>48.796168128507539</c:v>
                </c:pt>
                <c:pt idx="138">
                  <c:v>49.157673939258252</c:v>
                </c:pt>
                <c:pt idx="139">
                  <c:v>49.472097268933894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81-4E3A-B43E-4232305232FC}"/>
            </c:ext>
          </c:extLst>
        </c:ser>
        <c:ser>
          <c:idx val="3"/>
          <c:order val="3"/>
          <c:tx>
            <c:strRef>
              <c:f>'7.2.9-10'!$G$2</c:f>
              <c:strCache>
                <c:ptCount val="1"/>
                <c:pt idx="0">
                  <c:v>+ Interval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val>
            <c:numRef>
              <c:f>'7.2.9-10'!$G$3:$G$142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56.545215600985365</c:v>
                </c:pt>
                <c:pt idx="5">
                  <c:v>56.333588917285368</c:v>
                </c:pt>
                <c:pt idx="6">
                  <c:v>56.140185001955366</c:v>
                </c:pt>
                <c:pt idx="7">
                  <c:v>56.01315507815837</c:v>
                </c:pt>
                <c:pt idx="8">
                  <c:v>55.787123246741068</c:v>
                </c:pt>
                <c:pt idx="9">
                  <c:v>55.727735298465504</c:v>
                </c:pt>
                <c:pt idx="10">
                  <c:v>55.466554345017485</c:v>
                </c:pt>
                <c:pt idx="11">
                  <c:v>55.189357086914278</c:v>
                </c:pt>
                <c:pt idx="12">
                  <c:v>54.96241645462139</c:v>
                </c:pt>
                <c:pt idx="13">
                  <c:v>54.727793885557787</c:v>
                </c:pt>
                <c:pt idx="14">
                  <c:v>54.693989773400538</c:v>
                </c:pt>
                <c:pt idx="15">
                  <c:v>54.614572672459026</c:v>
                </c:pt>
                <c:pt idx="16">
                  <c:v>54.580331981611664</c:v>
                </c:pt>
                <c:pt idx="17">
                  <c:v>54.456428259849041</c:v>
                </c:pt>
                <c:pt idx="18">
                  <c:v>54.427223810262682</c:v>
                </c:pt>
                <c:pt idx="19">
                  <c:v>54.697839605634954</c:v>
                </c:pt>
                <c:pt idx="20">
                  <c:v>54.904158721469997</c:v>
                </c:pt>
                <c:pt idx="21">
                  <c:v>54.922288625721535</c:v>
                </c:pt>
                <c:pt idx="22">
                  <c:v>54.856296639547921</c:v>
                </c:pt>
                <c:pt idx="23">
                  <c:v>54.781225951991665</c:v>
                </c:pt>
                <c:pt idx="24">
                  <c:v>54.533366633191036</c:v>
                </c:pt>
                <c:pt idx="25">
                  <c:v>54.236803246270469</c:v>
                </c:pt>
                <c:pt idx="26">
                  <c:v>53.957157798041962</c:v>
                </c:pt>
                <c:pt idx="27">
                  <c:v>53.747611194636306</c:v>
                </c:pt>
                <c:pt idx="28">
                  <c:v>53.557059451571213</c:v>
                </c:pt>
                <c:pt idx="29">
                  <c:v>53.464932382812627</c:v>
                </c:pt>
                <c:pt idx="30">
                  <c:v>53.4757736209299</c:v>
                </c:pt>
                <c:pt idx="31">
                  <c:v>53.616788635235451</c:v>
                </c:pt>
                <c:pt idx="32">
                  <c:v>53.721003448110444</c:v>
                </c:pt>
                <c:pt idx="33">
                  <c:v>53.778281479697938</c:v>
                </c:pt>
                <c:pt idx="34">
                  <c:v>53.911744808126677</c:v>
                </c:pt>
                <c:pt idx="35">
                  <c:v>53.886787003712548</c:v>
                </c:pt>
                <c:pt idx="36">
                  <c:v>53.882089179739829</c:v>
                </c:pt>
                <c:pt idx="37">
                  <c:v>53.950891838164388</c:v>
                </c:pt>
                <c:pt idx="38">
                  <c:v>53.933862030746482</c:v>
                </c:pt>
                <c:pt idx="39">
                  <c:v>53.877085404070364</c:v>
                </c:pt>
                <c:pt idx="40">
                  <c:v>53.993760040061865</c:v>
                </c:pt>
                <c:pt idx="41">
                  <c:v>54.135282612454212</c:v>
                </c:pt>
                <c:pt idx="42">
                  <c:v>54.203438427607331</c:v>
                </c:pt>
                <c:pt idx="43">
                  <c:v>54.233197861245138</c:v>
                </c:pt>
                <c:pt idx="44">
                  <c:v>54.161291051519164</c:v>
                </c:pt>
                <c:pt idx="45">
                  <c:v>54.157763122765786</c:v>
                </c:pt>
                <c:pt idx="46">
                  <c:v>54.272029386887745</c:v>
                </c:pt>
                <c:pt idx="47">
                  <c:v>54.296903524597504</c:v>
                </c:pt>
                <c:pt idx="48">
                  <c:v>54.419954448536295</c:v>
                </c:pt>
                <c:pt idx="49">
                  <c:v>54.540569180081206</c:v>
                </c:pt>
                <c:pt idx="50">
                  <c:v>54.690572538471621</c:v>
                </c:pt>
                <c:pt idx="51">
                  <c:v>54.900580061022993</c:v>
                </c:pt>
                <c:pt idx="52">
                  <c:v>55.120180931319233</c:v>
                </c:pt>
                <c:pt idx="53">
                  <c:v>55.202354214585846</c:v>
                </c:pt>
                <c:pt idx="54">
                  <c:v>55.312825469525798</c:v>
                </c:pt>
                <c:pt idx="55">
                  <c:v>55.43297449897176</c:v>
                </c:pt>
                <c:pt idx="56">
                  <c:v>55.531239725473121</c:v>
                </c:pt>
                <c:pt idx="57">
                  <c:v>55.643363929324344</c:v>
                </c:pt>
                <c:pt idx="58">
                  <c:v>55.678153412790444</c:v>
                </c:pt>
                <c:pt idx="59">
                  <c:v>55.824931347909931</c:v>
                </c:pt>
                <c:pt idx="60">
                  <c:v>55.990586289517481</c:v>
                </c:pt>
                <c:pt idx="61">
                  <c:v>56.157439936964273</c:v>
                </c:pt>
                <c:pt idx="62">
                  <c:v>56.341163019666382</c:v>
                </c:pt>
                <c:pt idx="63">
                  <c:v>56.492697194098277</c:v>
                </c:pt>
                <c:pt idx="64">
                  <c:v>56.543217451086988</c:v>
                </c:pt>
                <c:pt idx="65">
                  <c:v>56.643952082376828</c:v>
                </c:pt>
                <c:pt idx="66">
                  <c:v>56.669477650537679</c:v>
                </c:pt>
                <c:pt idx="67">
                  <c:v>56.688502961882449</c:v>
                </c:pt>
                <c:pt idx="68">
                  <c:v>56.694770042092742</c:v>
                </c:pt>
                <c:pt idx="69">
                  <c:v>56.733965214282009</c:v>
                </c:pt>
                <c:pt idx="70">
                  <c:v>56.838323769252348</c:v>
                </c:pt>
                <c:pt idx="71">
                  <c:v>56.933233568725647</c:v>
                </c:pt>
                <c:pt idx="72">
                  <c:v>57.047272688251617</c:v>
                </c:pt>
                <c:pt idx="73">
                  <c:v>57.22984679582499</c:v>
                </c:pt>
                <c:pt idx="74">
                  <c:v>57.387255192641028</c:v>
                </c:pt>
                <c:pt idx="75">
                  <c:v>57.449970549775465</c:v>
                </c:pt>
                <c:pt idx="76">
                  <c:v>57.525165371196451</c:v>
                </c:pt>
                <c:pt idx="77">
                  <c:v>57.198079510475345</c:v>
                </c:pt>
                <c:pt idx="78">
                  <c:v>56.936270235826349</c:v>
                </c:pt>
                <c:pt idx="79">
                  <c:v>56.634519188642251</c:v>
                </c:pt>
                <c:pt idx="80">
                  <c:v>56.313598046176566</c:v>
                </c:pt>
                <c:pt idx="81">
                  <c:v>55.922131417957445</c:v>
                </c:pt>
                <c:pt idx="82">
                  <c:v>55.566850452560239</c:v>
                </c:pt>
                <c:pt idx="83">
                  <c:v>55.320128583702754</c:v>
                </c:pt>
                <c:pt idx="84">
                  <c:v>55.016165801731013</c:v>
                </c:pt>
                <c:pt idx="85">
                  <c:v>54.751481397956447</c:v>
                </c:pt>
                <c:pt idx="86">
                  <c:v>54.520173734559336</c:v>
                </c:pt>
                <c:pt idx="87">
                  <c:v>54.356407537501937</c:v>
                </c:pt>
                <c:pt idx="88">
                  <c:v>54.177437060150275</c:v>
                </c:pt>
                <c:pt idx="89">
                  <c:v>54.110119530533787</c:v>
                </c:pt>
                <c:pt idx="90">
                  <c:v>54.052494353878949</c:v>
                </c:pt>
                <c:pt idx="91">
                  <c:v>54.046029194889591</c:v>
                </c:pt>
                <c:pt idx="92">
                  <c:v>53.997774051799169</c:v>
                </c:pt>
                <c:pt idx="93">
                  <c:v>54.028362123017793</c:v>
                </c:pt>
                <c:pt idx="94">
                  <c:v>53.960485987114545</c:v>
                </c:pt>
                <c:pt idx="95">
                  <c:v>53.929211864801623</c:v>
                </c:pt>
                <c:pt idx="96">
                  <c:v>53.852368554719995</c:v>
                </c:pt>
                <c:pt idx="97">
                  <c:v>53.813023675646534</c:v>
                </c:pt>
                <c:pt idx="98">
                  <c:v>53.718978684480419</c:v>
                </c:pt>
                <c:pt idx="99">
                  <c:v>53.789372092430916</c:v>
                </c:pt>
                <c:pt idx="100">
                  <c:v>53.905397759586357</c:v>
                </c:pt>
                <c:pt idx="101">
                  <c:v>53.986963360026259</c:v>
                </c:pt>
                <c:pt idx="102">
                  <c:v>54.103106100422174</c:v>
                </c:pt>
                <c:pt idx="103">
                  <c:v>54.275213366778495</c:v>
                </c:pt>
                <c:pt idx="104">
                  <c:v>54.41520270649918</c:v>
                </c:pt>
                <c:pt idx="105">
                  <c:v>54.504422412247798</c:v>
                </c:pt>
                <c:pt idx="106">
                  <c:v>54.516147647421555</c:v>
                </c:pt>
                <c:pt idx="107">
                  <c:v>54.560489759077932</c:v>
                </c:pt>
                <c:pt idx="108">
                  <c:v>54.597415959568671</c:v>
                </c:pt>
                <c:pt idx="109">
                  <c:v>54.624686940010342</c:v>
                </c:pt>
                <c:pt idx="110">
                  <c:v>54.607490822407847</c:v>
                </c:pt>
                <c:pt idx="111">
                  <c:v>54.578101116565598</c:v>
                </c:pt>
                <c:pt idx="112">
                  <c:v>54.418480281307573</c:v>
                </c:pt>
                <c:pt idx="113">
                  <c:v>54.244013829575351</c:v>
                </c:pt>
                <c:pt idx="114">
                  <c:v>54.07308042301635</c:v>
                </c:pt>
                <c:pt idx="115">
                  <c:v>53.988806857113254</c:v>
                </c:pt>
                <c:pt idx="116">
                  <c:v>53.887121847800465</c:v>
                </c:pt>
                <c:pt idx="117">
                  <c:v>53.789642339418961</c:v>
                </c:pt>
                <c:pt idx="118">
                  <c:v>53.813216981875605</c:v>
                </c:pt>
                <c:pt idx="119">
                  <c:v>53.814558360086586</c:v>
                </c:pt>
                <c:pt idx="120">
                  <c:v>53.907195500476469</c:v>
                </c:pt>
                <c:pt idx="121">
                  <c:v>53.783857526827362</c:v>
                </c:pt>
                <c:pt idx="122">
                  <c:v>53.533720350543163</c:v>
                </c:pt>
                <c:pt idx="123">
                  <c:v>53.408971191887382</c:v>
                </c:pt>
                <c:pt idx="124">
                  <c:v>53.406015749097186</c:v>
                </c:pt>
                <c:pt idx="125">
                  <c:v>53.465965350586011</c:v>
                </c:pt>
                <c:pt idx="126">
                  <c:v>53.518926391925952</c:v>
                </c:pt>
                <c:pt idx="127">
                  <c:v>53.567584929131897</c:v>
                </c:pt>
                <c:pt idx="128">
                  <c:v>53.632247912617245</c:v>
                </c:pt>
                <c:pt idx="129">
                  <c:v>53.690444597754059</c:v>
                </c:pt>
                <c:pt idx="130">
                  <c:v>53.834251514377193</c:v>
                </c:pt>
                <c:pt idx="131">
                  <c:v>53.992498239338012</c:v>
                </c:pt>
                <c:pt idx="132">
                  <c:v>54.196536091802749</c:v>
                </c:pt>
                <c:pt idx="133">
                  <c:v>54.409984259021009</c:v>
                </c:pt>
                <c:pt idx="134">
                  <c:v>54.624945509517453</c:v>
                </c:pt>
                <c:pt idx="135">
                  <c:v>54.814435334964251</c:v>
                </c:pt>
                <c:pt idx="136">
                  <c:v>55.01081497786636</c:v>
                </c:pt>
                <c:pt idx="137">
                  <c:v>55.101095656478257</c:v>
                </c:pt>
                <c:pt idx="138">
                  <c:v>55.462601467228971</c:v>
                </c:pt>
                <c:pt idx="139">
                  <c:v>55.777024796904612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81-4E3A-B43E-423230523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59392"/>
        <c:axId val="147260928"/>
      </c:lineChart>
      <c:catAx>
        <c:axId val="147259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7260928"/>
        <c:crosses val="autoZero"/>
        <c:auto val="1"/>
        <c:lblAlgn val="ctr"/>
        <c:lblOffset val="100"/>
        <c:noMultiLvlLbl val="0"/>
      </c:catAx>
      <c:valAx>
        <c:axId val="147260928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259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'7.2.9-10'!$B$2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'7.2.9-10'!$B$3:$B$142</c:f>
              <c:numCache>
                <c:formatCode>General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9-46CD-B7F9-B9EC03765FB9}"/>
            </c:ext>
          </c:extLst>
        </c:ser>
        <c:ser>
          <c:idx val="1"/>
          <c:order val="1"/>
          <c:tx>
            <c:strRef>
              <c:f>'7.2.9-10'!$L$2</c:f>
              <c:strCache>
                <c:ptCount val="1"/>
                <c:pt idx="0">
                  <c:v>Exp. Smooth. a=0.9</c:v>
                </c:pt>
              </c:strCache>
            </c:strRef>
          </c:tx>
          <c:marker>
            <c:symbol val="none"/>
          </c:marker>
          <c:val>
            <c:numRef>
              <c:f>'7.2.9-10'!$L$3:$L$142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53.917226300000003</c:v>
                </c:pt>
                <c:pt idx="3">
                  <c:v>53.057392129999997</c:v>
                </c:pt>
                <c:pt idx="4">
                  <c:v>51.31347101299999</c:v>
                </c:pt>
                <c:pt idx="5">
                  <c:v>51.280183601299996</c:v>
                </c:pt>
                <c:pt idx="6">
                  <c:v>51.250395760130004</c:v>
                </c:pt>
                <c:pt idx="7">
                  <c:v>51.670719376013004</c:v>
                </c:pt>
                <c:pt idx="8">
                  <c:v>50.7074076376013</c:v>
                </c:pt>
                <c:pt idx="9">
                  <c:v>51.90744276376013</c:v>
                </c:pt>
                <c:pt idx="10">
                  <c:v>50.157860076376011</c:v>
                </c:pt>
                <c:pt idx="11">
                  <c:v>49.603692207637607</c:v>
                </c:pt>
                <c:pt idx="12">
                  <c:v>49.75110752076376</c:v>
                </c:pt>
                <c:pt idx="13">
                  <c:v>49.492465052076376</c:v>
                </c:pt>
                <c:pt idx="14">
                  <c:v>51.062806605207641</c:v>
                </c:pt>
                <c:pt idx="15">
                  <c:v>50.778900160520763</c:v>
                </c:pt>
                <c:pt idx="16">
                  <c:v>51.085621816052068</c:v>
                </c:pt>
                <c:pt idx="17">
                  <c:v>50.278510081605212</c:v>
                </c:pt>
                <c:pt idx="18">
                  <c:v>50.938579008160524</c:v>
                </c:pt>
                <c:pt idx="19">
                  <c:v>53.676684100816061</c:v>
                </c:pt>
                <c:pt idx="20">
                  <c:v>53.615378710081607</c:v>
                </c:pt>
                <c:pt idx="21">
                  <c:v>52.10123247100816</c:v>
                </c:pt>
                <c:pt idx="22">
                  <c:v>51.209037747100815</c:v>
                </c:pt>
                <c:pt idx="23">
                  <c:v>50.978717174710077</c:v>
                </c:pt>
                <c:pt idx="24">
                  <c:v>49.333023817471009</c:v>
                </c:pt>
                <c:pt idx="25">
                  <c:v>48.507044481747101</c:v>
                </c:pt>
                <c:pt idx="26">
                  <c:v>48.309800948174711</c:v>
                </c:pt>
                <c:pt idx="27">
                  <c:v>48.66928529481747</c:v>
                </c:pt>
                <c:pt idx="28">
                  <c:v>48.687595529481747</c:v>
                </c:pt>
                <c:pt idx="29">
                  <c:v>49.403752052948178</c:v>
                </c:pt>
                <c:pt idx="30">
                  <c:v>50.319168105294821</c:v>
                </c:pt>
                <c:pt idx="31">
                  <c:v>51.592030810529479</c:v>
                </c:pt>
                <c:pt idx="32">
                  <c:v>51.515028781052948</c:v>
                </c:pt>
                <c:pt idx="33">
                  <c:v>51.1786908781053</c:v>
                </c:pt>
                <c:pt idx="34">
                  <c:v>51.882274987810533</c:v>
                </c:pt>
                <c:pt idx="35">
                  <c:v>50.646960198781059</c:v>
                </c:pt>
                <c:pt idx="36">
                  <c:v>50.683306519878109</c:v>
                </c:pt>
                <c:pt idx="37">
                  <c:v>51.344217451987802</c:v>
                </c:pt>
                <c:pt idx="38">
                  <c:v>50.699738745198779</c:v>
                </c:pt>
                <c:pt idx="39">
                  <c:v>50.262242674519875</c:v>
                </c:pt>
                <c:pt idx="40">
                  <c:v>51.728455467451987</c:v>
                </c:pt>
                <c:pt idx="41">
                  <c:v>52.203715346745199</c:v>
                </c:pt>
                <c:pt idx="42">
                  <c:v>51.718310834674526</c:v>
                </c:pt>
                <c:pt idx="43">
                  <c:v>51.385543183467455</c:v>
                </c:pt>
                <c:pt idx="44">
                  <c:v>50.46405371834674</c:v>
                </c:pt>
                <c:pt idx="45">
                  <c:v>50.922598571834676</c:v>
                </c:pt>
                <c:pt idx="46">
                  <c:v>52.025425657183462</c:v>
                </c:pt>
                <c:pt idx="47">
                  <c:v>51.43401886571835</c:v>
                </c:pt>
                <c:pt idx="48">
                  <c:v>52.280855986571837</c:v>
                </c:pt>
                <c:pt idx="49">
                  <c:v>52.45435979865718</c:v>
                </c:pt>
                <c:pt idx="50">
                  <c:v>52.844761079865719</c:v>
                </c:pt>
                <c:pt idx="51">
                  <c:v>53.558841707986574</c:v>
                </c:pt>
                <c:pt idx="52">
                  <c:v>53.905596670798651</c:v>
                </c:pt>
                <c:pt idx="53">
                  <c:v>52.901064667079865</c:v>
                </c:pt>
                <c:pt idx="54">
                  <c:v>53.129249166707986</c:v>
                </c:pt>
                <c:pt idx="55">
                  <c:v>53.338591716670798</c:v>
                </c:pt>
                <c:pt idx="56">
                  <c:v>53.270705871667076</c:v>
                </c:pt>
                <c:pt idx="57">
                  <c:v>53.477086787166705</c:v>
                </c:pt>
                <c:pt idx="58">
                  <c:v>52.902624178716671</c:v>
                </c:pt>
                <c:pt idx="59">
                  <c:v>53.884384517871666</c:v>
                </c:pt>
                <c:pt idx="60">
                  <c:v>54.284553751787165</c:v>
                </c:pt>
                <c:pt idx="61">
                  <c:v>54.484448475178716</c:v>
                </c:pt>
                <c:pt idx="62">
                  <c:v>54.80643114751787</c:v>
                </c:pt>
                <c:pt idx="63">
                  <c:v>54.714280014751786</c:v>
                </c:pt>
                <c:pt idx="64">
                  <c:v>53.932320401475174</c:v>
                </c:pt>
                <c:pt idx="65">
                  <c:v>54.351522040147515</c:v>
                </c:pt>
                <c:pt idx="66">
                  <c:v>53.807221804014752</c:v>
                </c:pt>
                <c:pt idx="67">
                  <c:v>53.717262480401473</c:v>
                </c:pt>
                <c:pt idx="68">
                  <c:v>53.610565248040146</c:v>
                </c:pt>
                <c:pt idx="69">
                  <c:v>53.901888724804017</c:v>
                </c:pt>
                <c:pt idx="70">
                  <c:v>54.552767172480401</c:v>
                </c:pt>
                <c:pt idx="71">
                  <c:v>54.626738917248041</c:v>
                </c:pt>
                <c:pt idx="72">
                  <c:v>54.891718791724806</c:v>
                </c:pt>
                <c:pt idx="73">
                  <c:v>55.637666879172485</c:v>
                </c:pt>
                <c:pt idx="74">
                  <c:v>55.650086987917241</c:v>
                </c:pt>
                <c:pt idx="75">
                  <c:v>54.940759198791724</c:v>
                </c:pt>
                <c:pt idx="76">
                  <c:v>55.038585419879176</c:v>
                </c:pt>
                <c:pt idx="77">
                  <c:v>51.495517241987919</c:v>
                </c:pt>
                <c:pt idx="78">
                  <c:v>51.434322424198797</c:v>
                </c:pt>
                <c:pt idx="79">
                  <c:v>50.833098642419877</c:v>
                </c:pt>
                <c:pt idx="80">
                  <c:v>50.32886946424199</c:v>
                </c:pt>
                <c:pt idx="81">
                  <c:v>49.354708146424201</c:v>
                </c:pt>
                <c:pt idx="82">
                  <c:v>49.230643014642425</c:v>
                </c:pt>
                <c:pt idx="83">
                  <c:v>49.875515501464243</c:v>
                </c:pt>
                <c:pt idx="84">
                  <c:v>49.202784850146422</c:v>
                </c:pt>
                <c:pt idx="85">
                  <c:v>49.215450685014645</c:v>
                </c:pt>
                <c:pt idx="86">
                  <c:v>49.278891968501469</c:v>
                </c:pt>
                <c:pt idx="87">
                  <c:v>49.684932396850144</c:v>
                </c:pt>
                <c:pt idx="88">
                  <c:v>49.441308339685023</c:v>
                </c:pt>
                <c:pt idx="89">
                  <c:v>50.260749033968501</c:v>
                </c:pt>
                <c:pt idx="90">
                  <c:v>50.369338503396854</c:v>
                </c:pt>
                <c:pt idx="91">
                  <c:v>50.788774950339693</c:v>
                </c:pt>
                <c:pt idx="92">
                  <c:v>50.448790095033971</c:v>
                </c:pt>
                <c:pt idx="93">
                  <c:v>51.080950909503393</c:v>
                </c:pt>
                <c:pt idx="94">
                  <c:v>50.285518390950337</c:v>
                </c:pt>
                <c:pt idx="95">
                  <c:v>50.474304739095032</c:v>
                </c:pt>
                <c:pt idx="96">
                  <c:v>50.054913973909507</c:v>
                </c:pt>
                <c:pt idx="97">
                  <c:v>50.281301797390945</c:v>
                </c:pt>
                <c:pt idx="98">
                  <c:v>49.77622917973909</c:v>
                </c:pt>
                <c:pt idx="99">
                  <c:v>51.121027017973908</c:v>
                </c:pt>
                <c:pt idx="100">
                  <c:v>51.729551201797392</c:v>
                </c:pt>
                <c:pt idx="101">
                  <c:v>51.58468612017974</c:v>
                </c:pt>
                <c:pt idx="102">
                  <c:v>51.954802912017982</c:v>
                </c:pt>
                <c:pt idx="103">
                  <c:v>52.600023791201799</c:v>
                </c:pt>
                <c:pt idx="104">
                  <c:v>52.530381079120183</c:v>
                </c:pt>
                <c:pt idx="105">
                  <c:v>52.192480507912016</c:v>
                </c:pt>
                <c:pt idx="106">
                  <c:v>51.541537950791202</c:v>
                </c:pt>
                <c:pt idx="107">
                  <c:v>51.780548295079122</c:v>
                </c:pt>
                <c:pt idx="108">
                  <c:v>51.777614029507916</c:v>
                </c:pt>
                <c:pt idx="109">
                  <c:v>51.72365720295079</c:v>
                </c:pt>
                <c:pt idx="110">
                  <c:v>51.342601520295077</c:v>
                </c:pt>
                <c:pt idx="111">
                  <c:v>51.179277152029506</c:v>
                </c:pt>
                <c:pt idx="112">
                  <c:v>49.964413815202946</c:v>
                </c:pt>
                <c:pt idx="113">
                  <c:v>49.565658181520291</c:v>
                </c:pt>
                <c:pt idx="114">
                  <c:v>49.40056021815203</c:v>
                </c:pt>
                <c:pt idx="115">
                  <c:v>50.010148921815201</c:v>
                </c:pt>
                <c:pt idx="116">
                  <c:v>49.838558592181528</c:v>
                </c:pt>
                <c:pt idx="117">
                  <c:v>49.767732559218153</c:v>
                </c:pt>
                <c:pt idx="118">
                  <c:v>50.762405755921819</c:v>
                </c:pt>
                <c:pt idx="119">
                  <c:v>50.682990875592182</c:v>
                </c:pt>
                <c:pt idx="120">
                  <c:v>51.497918487559218</c:v>
                </c:pt>
                <c:pt idx="121">
                  <c:v>49.719008648755917</c:v>
                </c:pt>
                <c:pt idx="122">
                  <c:v>48.28892066487559</c:v>
                </c:pt>
                <c:pt idx="123">
                  <c:v>49.049280566487553</c:v>
                </c:pt>
                <c:pt idx="124">
                  <c:v>50.109185756648756</c:v>
                </c:pt>
                <c:pt idx="125">
                  <c:v>50.778661775664879</c:v>
                </c:pt>
                <c:pt idx="126">
                  <c:v>50.83666697756648</c:v>
                </c:pt>
                <c:pt idx="127">
                  <c:v>50.851409897756653</c:v>
                </c:pt>
                <c:pt idx="128">
                  <c:v>51.040716889775666</c:v>
                </c:pt>
                <c:pt idx="129">
                  <c:v>51.059647588977569</c:v>
                </c:pt>
                <c:pt idx="130">
                  <c:v>51.88440975889776</c:v>
                </c:pt>
                <c:pt idx="131">
                  <c:v>52.226270475889777</c:v>
                </c:pt>
                <c:pt idx="132">
                  <c:v>52.81499874758898</c:v>
                </c:pt>
                <c:pt idx="133">
                  <c:v>53.142198474758899</c:v>
                </c:pt>
                <c:pt idx="134">
                  <c:v>53.380639547475894</c:v>
                </c:pt>
                <c:pt idx="135">
                  <c:v>53.36870595474759</c:v>
                </c:pt>
                <c:pt idx="136">
                  <c:v>53.600061795474758</c:v>
                </c:pt>
                <c:pt idx="137">
                  <c:v>52.845048379547478</c:v>
                </c:pt>
                <c:pt idx="138">
                  <c:v>55.291825837954754</c:v>
                </c:pt>
                <c:pt idx="139">
                  <c:v>55.438116483795476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9-46CD-B7F9-B9EC03765FB9}"/>
            </c:ext>
          </c:extLst>
        </c:ser>
        <c:ser>
          <c:idx val="2"/>
          <c:order val="2"/>
          <c:tx>
            <c:strRef>
              <c:f>'7.2.9-10'!$O$2</c:f>
              <c:strCache>
                <c:ptCount val="1"/>
                <c:pt idx="0">
                  <c:v>- Interval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val>
            <c:numRef>
              <c:f>'7.2.9-10'!$O$3:$O$142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48.161007249014631</c:v>
                </c:pt>
                <c:pt idx="5">
                  <c:v>48.127719837314636</c:v>
                </c:pt>
                <c:pt idx="6">
                  <c:v>48.097931996144645</c:v>
                </c:pt>
                <c:pt idx="7">
                  <c:v>48.518255612027644</c:v>
                </c:pt>
                <c:pt idx="8">
                  <c:v>47.55494387361594</c:v>
                </c:pt>
                <c:pt idx="9">
                  <c:v>48.754978999774771</c:v>
                </c:pt>
                <c:pt idx="10">
                  <c:v>47.005396312390651</c:v>
                </c:pt>
                <c:pt idx="11">
                  <c:v>46.451228443652248</c:v>
                </c:pt>
                <c:pt idx="12">
                  <c:v>46.598643756778401</c:v>
                </c:pt>
                <c:pt idx="13">
                  <c:v>46.340001288091017</c:v>
                </c:pt>
                <c:pt idx="14">
                  <c:v>47.910342841222281</c:v>
                </c:pt>
                <c:pt idx="15">
                  <c:v>47.626436396535404</c:v>
                </c:pt>
                <c:pt idx="16">
                  <c:v>47.933158052066709</c:v>
                </c:pt>
                <c:pt idx="17">
                  <c:v>47.126046317619853</c:v>
                </c:pt>
                <c:pt idx="18">
                  <c:v>47.786115244175164</c:v>
                </c:pt>
                <c:pt idx="19">
                  <c:v>50.524220336830702</c:v>
                </c:pt>
                <c:pt idx="20">
                  <c:v>50.462914946096248</c:v>
                </c:pt>
                <c:pt idx="21">
                  <c:v>48.948768707022801</c:v>
                </c:pt>
                <c:pt idx="22">
                  <c:v>48.056573983115456</c:v>
                </c:pt>
                <c:pt idx="23">
                  <c:v>47.826253410724718</c:v>
                </c:pt>
                <c:pt idx="24">
                  <c:v>46.18056005348565</c:v>
                </c:pt>
                <c:pt idx="25">
                  <c:v>45.354580717761742</c:v>
                </c:pt>
                <c:pt idx="26">
                  <c:v>45.157337184189352</c:v>
                </c:pt>
                <c:pt idx="27">
                  <c:v>45.516821530832111</c:v>
                </c:pt>
                <c:pt idx="28">
                  <c:v>45.535131765496388</c:v>
                </c:pt>
                <c:pt idx="29">
                  <c:v>46.251288288962819</c:v>
                </c:pt>
                <c:pt idx="30">
                  <c:v>47.166704341309462</c:v>
                </c:pt>
                <c:pt idx="31">
                  <c:v>48.43956704654412</c:v>
                </c:pt>
                <c:pt idx="32">
                  <c:v>48.362565017067588</c:v>
                </c:pt>
                <c:pt idx="33">
                  <c:v>48.026227114119941</c:v>
                </c:pt>
                <c:pt idx="34">
                  <c:v>48.729811223825173</c:v>
                </c:pt>
                <c:pt idx="35">
                  <c:v>47.4944964347957</c:v>
                </c:pt>
                <c:pt idx="36">
                  <c:v>47.530842755892749</c:v>
                </c:pt>
                <c:pt idx="37">
                  <c:v>48.191753688002443</c:v>
                </c:pt>
                <c:pt idx="38">
                  <c:v>47.54727498121342</c:v>
                </c:pt>
                <c:pt idx="39">
                  <c:v>47.109778910534516</c:v>
                </c:pt>
                <c:pt idx="40">
                  <c:v>48.575991703466627</c:v>
                </c:pt>
                <c:pt idx="41">
                  <c:v>49.051251582759839</c:v>
                </c:pt>
                <c:pt idx="42">
                  <c:v>48.565847070689166</c:v>
                </c:pt>
                <c:pt idx="43">
                  <c:v>48.233079419482095</c:v>
                </c:pt>
                <c:pt idx="44">
                  <c:v>47.311589954361381</c:v>
                </c:pt>
                <c:pt idx="45">
                  <c:v>47.770134807849317</c:v>
                </c:pt>
                <c:pt idx="46">
                  <c:v>48.872961893198102</c:v>
                </c:pt>
                <c:pt idx="47">
                  <c:v>48.281555101732991</c:v>
                </c:pt>
                <c:pt idx="48">
                  <c:v>49.128392222586477</c:v>
                </c:pt>
                <c:pt idx="49">
                  <c:v>49.30189603467182</c:v>
                </c:pt>
                <c:pt idx="50">
                  <c:v>49.69229731588036</c:v>
                </c:pt>
                <c:pt idx="51">
                  <c:v>50.406377944001214</c:v>
                </c:pt>
                <c:pt idx="52">
                  <c:v>50.753132906813292</c:v>
                </c:pt>
                <c:pt idx="53">
                  <c:v>49.748600903094506</c:v>
                </c:pt>
                <c:pt idx="54">
                  <c:v>49.976785402722626</c:v>
                </c:pt>
                <c:pt idx="55">
                  <c:v>50.186127952685439</c:v>
                </c:pt>
                <c:pt idx="56">
                  <c:v>50.118242107681716</c:v>
                </c:pt>
                <c:pt idx="57">
                  <c:v>50.324623023181346</c:v>
                </c:pt>
                <c:pt idx="58">
                  <c:v>49.750160414731312</c:v>
                </c:pt>
                <c:pt idx="59">
                  <c:v>50.731920753886307</c:v>
                </c:pt>
                <c:pt idx="60">
                  <c:v>51.132089987801805</c:v>
                </c:pt>
                <c:pt idx="61">
                  <c:v>51.331984711193357</c:v>
                </c:pt>
                <c:pt idx="62">
                  <c:v>51.65396738353251</c:v>
                </c:pt>
                <c:pt idx="63">
                  <c:v>51.561816250766427</c:v>
                </c:pt>
                <c:pt idx="64">
                  <c:v>50.779856637489814</c:v>
                </c:pt>
                <c:pt idx="65">
                  <c:v>51.199058276162155</c:v>
                </c:pt>
                <c:pt idx="66">
                  <c:v>50.654758040029392</c:v>
                </c:pt>
                <c:pt idx="67">
                  <c:v>50.564798716416114</c:v>
                </c:pt>
                <c:pt idx="68">
                  <c:v>50.458101484054787</c:v>
                </c:pt>
                <c:pt idx="69">
                  <c:v>50.749424960818658</c:v>
                </c:pt>
                <c:pt idx="70">
                  <c:v>51.400303408495041</c:v>
                </c:pt>
                <c:pt idx="71">
                  <c:v>51.474275153262681</c:v>
                </c:pt>
                <c:pt idx="72">
                  <c:v>51.739255027739446</c:v>
                </c:pt>
                <c:pt idx="73">
                  <c:v>52.485203115187126</c:v>
                </c:pt>
                <c:pt idx="74">
                  <c:v>52.497623223931882</c:v>
                </c:pt>
                <c:pt idx="75">
                  <c:v>51.788295434806365</c:v>
                </c:pt>
                <c:pt idx="76">
                  <c:v>51.886121655893817</c:v>
                </c:pt>
                <c:pt idx="77">
                  <c:v>48.34305347800256</c:v>
                </c:pt>
                <c:pt idx="78">
                  <c:v>48.281858660213437</c:v>
                </c:pt>
                <c:pt idx="79">
                  <c:v>47.680634878434518</c:v>
                </c:pt>
                <c:pt idx="80">
                  <c:v>47.17640570025663</c:v>
                </c:pt>
                <c:pt idx="81">
                  <c:v>46.202244382438842</c:v>
                </c:pt>
                <c:pt idx="82">
                  <c:v>46.078179250657065</c:v>
                </c:pt>
                <c:pt idx="83">
                  <c:v>46.723051737478883</c:v>
                </c:pt>
                <c:pt idx="84">
                  <c:v>46.050321086161063</c:v>
                </c:pt>
                <c:pt idx="85">
                  <c:v>46.062986921029285</c:v>
                </c:pt>
                <c:pt idx="86">
                  <c:v>46.12642820451611</c:v>
                </c:pt>
                <c:pt idx="87">
                  <c:v>46.532468632864784</c:v>
                </c:pt>
                <c:pt idx="88">
                  <c:v>46.288844575699663</c:v>
                </c:pt>
                <c:pt idx="89">
                  <c:v>47.108285269983142</c:v>
                </c:pt>
                <c:pt idx="90">
                  <c:v>47.216874739411494</c:v>
                </c:pt>
                <c:pt idx="91">
                  <c:v>47.636311186354334</c:v>
                </c:pt>
                <c:pt idx="92">
                  <c:v>47.296326331048611</c:v>
                </c:pt>
                <c:pt idx="93">
                  <c:v>47.928487145518034</c:v>
                </c:pt>
                <c:pt idx="94">
                  <c:v>47.133054626964977</c:v>
                </c:pt>
                <c:pt idx="95">
                  <c:v>47.321840975109673</c:v>
                </c:pt>
                <c:pt idx="96">
                  <c:v>46.902450209924147</c:v>
                </c:pt>
                <c:pt idx="97">
                  <c:v>47.128838033405586</c:v>
                </c:pt>
                <c:pt idx="98">
                  <c:v>46.623765415753731</c:v>
                </c:pt>
                <c:pt idx="99">
                  <c:v>47.968563253988549</c:v>
                </c:pt>
                <c:pt idx="100">
                  <c:v>48.577087437812033</c:v>
                </c:pt>
                <c:pt idx="101">
                  <c:v>48.43222235619438</c:v>
                </c:pt>
                <c:pt idx="102">
                  <c:v>48.802339148032623</c:v>
                </c:pt>
                <c:pt idx="103">
                  <c:v>49.44756002721644</c:v>
                </c:pt>
                <c:pt idx="104">
                  <c:v>49.377917315134823</c:v>
                </c:pt>
                <c:pt idx="105">
                  <c:v>49.040016743926657</c:v>
                </c:pt>
                <c:pt idx="106">
                  <c:v>48.389074186805843</c:v>
                </c:pt>
                <c:pt idx="107">
                  <c:v>48.628084531093762</c:v>
                </c:pt>
                <c:pt idx="108">
                  <c:v>48.625150265522556</c:v>
                </c:pt>
                <c:pt idx="109">
                  <c:v>48.57119343896543</c:v>
                </c:pt>
                <c:pt idx="110">
                  <c:v>48.190137756309717</c:v>
                </c:pt>
                <c:pt idx="111">
                  <c:v>48.026813388044147</c:v>
                </c:pt>
                <c:pt idx="112">
                  <c:v>46.811950051217586</c:v>
                </c:pt>
                <c:pt idx="113">
                  <c:v>46.413194417534932</c:v>
                </c:pt>
                <c:pt idx="114">
                  <c:v>46.248096454166671</c:v>
                </c:pt>
                <c:pt idx="115">
                  <c:v>46.857685157829842</c:v>
                </c:pt>
                <c:pt idx="116">
                  <c:v>46.686094828196168</c:v>
                </c:pt>
                <c:pt idx="117">
                  <c:v>46.615268795232794</c:v>
                </c:pt>
                <c:pt idx="118">
                  <c:v>47.609941991936459</c:v>
                </c:pt>
                <c:pt idx="119">
                  <c:v>47.530527111606823</c:v>
                </c:pt>
                <c:pt idx="120">
                  <c:v>48.345454723573859</c:v>
                </c:pt>
                <c:pt idx="121">
                  <c:v>46.566544884770558</c:v>
                </c:pt>
                <c:pt idx="122">
                  <c:v>45.136456900890231</c:v>
                </c:pt>
                <c:pt idx="123">
                  <c:v>45.896816802502194</c:v>
                </c:pt>
                <c:pt idx="124">
                  <c:v>46.956721992663397</c:v>
                </c:pt>
                <c:pt idx="125">
                  <c:v>47.62619801167952</c:v>
                </c:pt>
                <c:pt idx="126">
                  <c:v>47.684203213581121</c:v>
                </c:pt>
                <c:pt idx="127">
                  <c:v>47.698946133771294</c:v>
                </c:pt>
                <c:pt idx="128">
                  <c:v>47.888253125790307</c:v>
                </c:pt>
                <c:pt idx="129">
                  <c:v>47.90718382499221</c:v>
                </c:pt>
                <c:pt idx="130">
                  <c:v>48.731945994912401</c:v>
                </c:pt>
                <c:pt idx="131">
                  <c:v>49.073806711904417</c:v>
                </c:pt>
                <c:pt idx="132">
                  <c:v>49.662534983603621</c:v>
                </c:pt>
                <c:pt idx="133">
                  <c:v>49.98973471077354</c:v>
                </c:pt>
                <c:pt idx="134">
                  <c:v>50.228175783490535</c:v>
                </c:pt>
                <c:pt idx="135">
                  <c:v>50.21624219076223</c:v>
                </c:pt>
                <c:pt idx="136">
                  <c:v>50.447598031489399</c:v>
                </c:pt>
                <c:pt idx="137">
                  <c:v>49.692584615562119</c:v>
                </c:pt>
                <c:pt idx="138">
                  <c:v>52.139362073969394</c:v>
                </c:pt>
                <c:pt idx="139">
                  <c:v>52.285652719810116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9-46CD-B7F9-B9EC03765FB9}"/>
            </c:ext>
          </c:extLst>
        </c:ser>
        <c:ser>
          <c:idx val="3"/>
          <c:order val="3"/>
          <c:tx>
            <c:strRef>
              <c:f>'7.2.9-10'!$P$2</c:f>
              <c:strCache>
                <c:ptCount val="1"/>
                <c:pt idx="0">
                  <c:v>+ Interval</c:v>
                </c:pt>
              </c:strCache>
            </c:strRef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val>
            <c:numRef>
              <c:f>'7.2.9-10'!$P$3:$P$142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54.46593477698535</c:v>
                </c:pt>
                <c:pt idx="5">
                  <c:v>54.432647365285355</c:v>
                </c:pt>
                <c:pt idx="6">
                  <c:v>54.402859524115364</c:v>
                </c:pt>
                <c:pt idx="7">
                  <c:v>54.823183139998363</c:v>
                </c:pt>
                <c:pt idx="8">
                  <c:v>53.859871401586659</c:v>
                </c:pt>
                <c:pt idx="9">
                  <c:v>55.05990652774549</c:v>
                </c:pt>
                <c:pt idx="10">
                  <c:v>53.31032384036137</c:v>
                </c:pt>
                <c:pt idx="11">
                  <c:v>52.756155971622967</c:v>
                </c:pt>
                <c:pt idx="12">
                  <c:v>52.90357128474912</c:v>
                </c:pt>
                <c:pt idx="13">
                  <c:v>52.644928816061736</c:v>
                </c:pt>
                <c:pt idx="14">
                  <c:v>54.215270369193</c:v>
                </c:pt>
                <c:pt idx="15">
                  <c:v>53.931363924506122</c:v>
                </c:pt>
                <c:pt idx="16">
                  <c:v>54.238085580037428</c:v>
                </c:pt>
                <c:pt idx="17">
                  <c:v>53.430973845590572</c:v>
                </c:pt>
                <c:pt idx="18">
                  <c:v>54.091042772145883</c:v>
                </c:pt>
                <c:pt idx="19">
                  <c:v>56.829147864801421</c:v>
                </c:pt>
                <c:pt idx="20">
                  <c:v>56.767842474066967</c:v>
                </c:pt>
                <c:pt idx="21">
                  <c:v>55.253696234993519</c:v>
                </c:pt>
                <c:pt idx="22">
                  <c:v>54.361501511086175</c:v>
                </c:pt>
                <c:pt idx="23">
                  <c:v>54.131180938695437</c:v>
                </c:pt>
                <c:pt idx="24">
                  <c:v>52.485487581456368</c:v>
                </c:pt>
                <c:pt idx="25">
                  <c:v>51.659508245732461</c:v>
                </c:pt>
                <c:pt idx="26">
                  <c:v>51.462264712160071</c:v>
                </c:pt>
                <c:pt idx="27">
                  <c:v>51.82174905880283</c:v>
                </c:pt>
                <c:pt idx="28">
                  <c:v>51.840059293467107</c:v>
                </c:pt>
                <c:pt idx="29">
                  <c:v>52.556215816933538</c:v>
                </c:pt>
                <c:pt idx="30">
                  <c:v>53.471631869280181</c:v>
                </c:pt>
                <c:pt idx="31">
                  <c:v>54.744494574514839</c:v>
                </c:pt>
                <c:pt idx="32">
                  <c:v>54.667492545038307</c:v>
                </c:pt>
                <c:pt idx="33">
                  <c:v>54.331154642090659</c:v>
                </c:pt>
                <c:pt idx="34">
                  <c:v>55.034738751795892</c:v>
                </c:pt>
                <c:pt idx="35">
                  <c:v>53.799423962766419</c:v>
                </c:pt>
                <c:pt idx="36">
                  <c:v>53.835770283863468</c:v>
                </c:pt>
                <c:pt idx="37">
                  <c:v>54.496681215973162</c:v>
                </c:pt>
                <c:pt idx="38">
                  <c:v>53.852202509184139</c:v>
                </c:pt>
                <c:pt idx="39">
                  <c:v>53.414706438505235</c:v>
                </c:pt>
                <c:pt idx="40">
                  <c:v>54.880919231437346</c:v>
                </c:pt>
                <c:pt idx="41">
                  <c:v>55.356179110730558</c:v>
                </c:pt>
                <c:pt idx="42">
                  <c:v>54.870774598659885</c:v>
                </c:pt>
                <c:pt idx="43">
                  <c:v>54.538006947452814</c:v>
                </c:pt>
                <c:pt idx="44">
                  <c:v>53.6165174823321</c:v>
                </c:pt>
                <c:pt idx="45">
                  <c:v>54.075062335820036</c:v>
                </c:pt>
                <c:pt idx="46">
                  <c:v>55.177889421168821</c:v>
                </c:pt>
                <c:pt idx="47">
                  <c:v>54.58648262970371</c:v>
                </c:pt>
                <c:pt idx="48">
                  <c:v>55.433319750557196</c:v>
                </c:pt>
                <c:pt idx="49">
                  <c:v>55.606823562642539</c:v>
                </c:pt>
                <c:pt idx="50">
                  <c:v>55.997224843851079</c:v>
                </c:pt>
                <c:pt idx="51">
                  <c:v>56.711305471971933</c:v>
                </c:pt>
                <c:pt idx="52">
                  <c:v>57.058060434784011</c:v>
                </c:pt>
                <c:pt idx="53">
                  <c:v>56.053528431065224</c:v>
                </c:pt>
                <c:pt idx="54">
                  <c:v>56.281712930693345</c:v>
                </c:pt>
                <c:pt idx="55">
                  <c:v>56.491055480656158</c:v>
                </c:pt>
                <c:pt idx="56">
                  <c:v>56.423169635652435</c:v>
                </c:pt>
                <c:pt idx="57">
                  <c:v>56.629550551152064</c:v>
                </c:pt>
                <c:pt idx="58">
                  <c:v>56.055087942702031</c:v>
                </c:pt>
                <c:pt idx="59">
                  <c:v>57.036848281857026</c:v>
                </c:pt>
                <c:pt idx="60">
                  <c:v>57.437017515772524</c:v>
                </c:pt>
                <c:pt idx="61">
                  <c:v>57.636912239164076</c:v>
                </c:pt>
                <c:pt idx="62">
                  <c:v>57.958894911503229</c:v>
                </c:pt>
                <c:pt idx="63">
                  <c:v>57.866743778737145</c:v>
                </c:pt>
                <c:pt idx="64">
                  <c:v>57.084784165460533</c:v>
                </c:pt>
                <c:pt idx="65">
                  <c:v>57.503985804132874</c:v>
                </c:pt>
                <c:pt idx="66">
                  <c:v>56.959685568000111</c:v>
                </c:pt>
                <c:pt idx="67">
                  <c:v>56.869726244386833</c:v>
                </c:pt>
                <c:pt idx="68">
                  <c:v>56.763029012025505</c:v>
                </c:pt>
                <c:pt idx="69">
                  <c:v>57.054352488789377</c:v>
                </c:pt>
                <c:pt idx="70">
                  <c:v>57.70523093646576</c:v>
                </c:pt>
                <c:pt idx="71">
                  <c:v>57.7792026812334</c:v>
                </c:pt>
                <c:pt idx="72">
                  <c:v>58.044182555710165</c:v>
                </c:pt>
                <c:pt idx="73">
                  <c:v>58.790130643157845</c:v>
                </c:pt>
                <c:pt idx="74">
                  <c:v>58.802550751902601</c:v>
                </c:pt>
                <c:pt idx="75">
                  <c:v>58.093222962777084</c:v>
                </c:pt>
                <c:pt idx="76">
                  <c:v>58.191049183864536</c:v>
                </c:pt>
                <c:pt idx="77">
                  <c:v>54.647981005973278</c:v>
                </c:pt>
                <c:pt idx="78">
                  <c:v>54.586786188184156</c:v>
                </c:pt>
                <c:pt idx="79">
                  <c:v>53.985562406405236</c:v>
                </c:pt>
                <c:pt idx="80">
                  <c:v>53.481333228227349</c:v>
                </c:pt>
                <c:pt idx="81">
                  <c:v>52.507171910409561</c:v>
                </c:pt>
                <c:pt idx="82">
                  <c:v>52.383106778627784</c:v>
                </c:pt>
                <c:pt idx="83">
                  <c:v>53.027979265449602</c:v>
                </c:pt>
                <c:pt idx="84">
                  <c:v>52.355248614131781</c:v>
                </c:pt>
                <c:pt idx="85">
                  <c:v>52.367914449000004</c:v>
                </c:pt>
                <c:pt idx="86">
                  <c:v>52.431355732486828</c:v>
                </c:pt>
                <c:pt idx="87">
                  <c:v>52.837396160835503</c:v>
                </c:pt>
                <c:pt idx="88">
                  <c:v>52.593772103670382</c:v>
                </c:pt>
                <c:pt idx="89">
                  <c:v>53.413212797953861</c:v>
                </c:pt>
                <c:pt idx="90">
                  <c:v>53.521802267382213</c:v>
                </c:pt>
                <c:pt idx="91">
                  <c:v>53.941238714325053</c:v>
                </c:pt>
                <c:pt idx="92">
                  <c:v>53.60125385901933</c:v>
                </c:pt>
                <c:pt idx="93">
                  <c:v>54.233414673488753</c:v>
                </c:pt>
                <c:pt idx="94">
                  <c:v>53.437982154935696</c:v>
                </c:pt>
                <c:pt idx="95">
                  <c:v>53.626768503080392</c:v>
                </c:pt>
                <c:pt idx="96">
                  <c:v>53.207377737894866</c:v>
                </c:pt>
                <c:pt idx="97">
                  <c:v>53.433765561376305</c:v>
                </c:pt>
                <c:pt idx="98">
                  <c:v>52.92869294372445</c:v>
                </c:pt>
                <c:pt idx="99">
                  <c:v>54.273490781959268</c:v>
                </c:pt>
                <c:pt idx="100">
                  <c:v>54.882014965782751</c:v>
                </c:pt>
                <c:pt idx="101">
                  <c:v>54.737149884165099</c:v>
                </c:pt>
                <c:pt idx="102">
                  <c:v>55.107266676003341</c:v>
                </c:pt>
                <c:pt idx="103">
                  <c:v>55.752487555187159</c:v>
                </c:pt>
                <c:pt idx="104">
                  <c:v>55.682844843105542</c:v>
                </c:pt>
                <c:pt idx="105">
                  <c:v>55.344944271897376</c:v>
                </c:pt>
                <c:pt idx="106">
                  <c:v>54.694001714776562</c:v>
                </c:pt>
                <c:pt idx="107">
                  <c:v>54.933012059064481</c:v>
                </c:pt>
                <c:pt idx="108">
                  <c:v>54.930077793493275</c:v>
                </c:pt>
                <c:pt idx="109">
                  <c:v>54.876120966936149</c:v>
                </c:pt>
                <c:pt idx="110">
                  <c:v>54.495065284280436</c:v>
                </c:pt>
                <c:pt idx="111">
                  <c:v>54.331740916014866</c:v>
                </c:pt>
                <c:pt idx="112">
                  <c:v>53.116877579188305</c:v>
                </c:pt>
                <c:pt idx="113">
                  <c:v>52.718121945505651</c:v>
                </c:pt>
                <c:pt idx="114">
                  <c:v>52.55302398213739</c:v>
                </c:pt>
                <c:pt idx="115">
                  <c:v>53.162612685800561</c:v>
                </c:pt>
                <c:pt idx="116">
                  <c:v>52.991022356166887</c:v>
                </c:pt>
                <c:pt idx="117">
                  <c:v>52.920196323203513</c:v>
                </c:pt>
                <c:pt idx="118">
                  <c:v>53.914869519907178</c:v>
                </c:pt>
                <c:pt idx="119">
                  <c:v>53.835454639577542</c:v>
                </c:pt>
                <c:pt idx="120">
                  <c:v>54.650382251544578</c:v>
                </c:pt>
                <c:pt idx="121">
                  <c:v>52.871472412741277</c:v>
                </c:pt>
                <c:pt idx="122">
                  <c:v>51.44138442886095</c:v>
                </c:pt>
                <c:pt idx="123">
                  <c:v>52.201744330472913</c:v>
                </c:pt>
                <c:pt idx="124">
                  <c:v>53.261649520634116</c:v>
                </c:pt>
                <c:pt idx="125">
                  <c:v>53.931125539650239</c:v>
                </c:pt>
                <c:pt idx="126">
                  <c:v>53.98913074155184</c:v>
                </c:pt>
                <c:pt idx="127">
                  <c:v>54.003873661742013</c:v>
                </c:pt>
                <c:pt idx="128">
                  <c:v>54.193180653761026</c:v>
                </c:pt>
                <c:pt idx="129">
                  <c:v>54.212111352962928</c:v>
                </c:pt>
                <c:pt idx="130">
                  <c:v>55.03687352288312</c:v>
                </c:pt>
                <c:pt idx="131">
                  <c:v>55.378734239875136</c:v>
                </c:pt>
                <c:pt idx="132">
                  <c:v>55.96746251157434</c:v>
                </c:pt>
                <c:pt idx="133">
                  <c:v>56.294662238744259</c:v>
                </c:pt>
                <c:pt idx="134">
                  <c:v>56.533103311461254</c:v>
                </c:pt>
                <c:pt idx="135">
                  <c:v>56.521169718732949</c:v>
                </c:pt>
                <c:pt idx="136">
                  <c:v>56.752525559460118</c:v>
                </c:pt>
                <c:pt idx="137">
                  <c:v>55.997512143532838</c:v>
                </c:pt>
                <c:pt idx="138">
                  <c:v>58.444289601940113</c:v>
                </c:pt>
                <c:pt idx="139">
                  <c:v>58.590580247780835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9-46CD-B7F9-B9EC03765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59392"/>
        <c:axId val="147260928"/>
      </c:lineChart>
      <c:catAx>
        <c:axId val="147259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7260928"/>
        <c:crosses val="autoZero"/>
        <c:auto val="1"/>
        <c:lblAlgn val="ctr"/>
        <c:lblOffset val="100"/>
        <c:noMultiLvlLbl val="0"/>
      </c:catAx>
      <c:valAx>
        <c:axId val="147260928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2593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'7.2.11-16'!$B$2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'7.2.11-16'!$B$3:$B$142</c:f>
              <c:numCache>
                <c:formatCode>0.00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DB-4D03-A6A7-3957F25E30B2}"/>
            </c:ext>
          </c:extLst>
        </c:ser>
        <c:ser>
          <c:idx val="1"/>
          <c:order val="1"/>
          <c:tx>
            <c:strRef>
              <c:f>'7.2.11-16'!$C$2</c:f>
              <c:strCache>
                <c:ptCount val="1"/>
                <c:pt idx="0">
                  <c:v>Exp. Smooth. a=0.3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'7.2.11-16'!$C$3:$C$142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53.721252700000001</c:v>
                </c:pt>
                <c:pt idx="3">
                  <c:v>53.645312930000003</c:v>
                </c:pt>
                <c:pt idx="4">
                  <c:v>53.392751837000006</c:v>
                </c:pt>
                <c:pt idx="5">
                  <c:v>53.181125153300009</c:v>
                </c:pt>
                <c:pt idx="6">
                  <c:v>52.987721237970007</c:v>
                </c:pt>
                <c:pt idx="7">
                  <c:v>52.86069131417301</c:v>
                </c:pt>
                <c:pt idx="8">
                  <c:v>52.634659482755708</c:v>
                </c:pt>
                <c:pt idx="9">
                  <c:v>52.575271534480144</c:v>
                </c:pt>
                <c:pt idx="10">
                  <c:v>52.314090581032126</c:v>
                </c:pt>
                <c:pt idx="11">
                  <c:v>52.036893322928918</c:v>
                </c:pt>
                <c:pt idx="12">
                  <c:v>51.809952690636031</c:v>
                </c:pt>
                <c:pt idx="13">
                  <c:v>51.575330121572428</c:v>
                </c:pt>
                <c:pt idx="14">
                  <c:v>51.541526009415179</c:v>
                </c:pt>
                <c:pt idx="15">
                  <c:v>51.462108908473667</c:v>
                </c:pt>
                <c:pt idx="16">
                  <c:v>51.427868217626305</c:v>
                </c:pt>
                <c:pt idx="17">
                  <c:v>51.303964495863681</c:v>
                </c:pt>
                <c:pt idx="18">
                  <c:v>51.274760046277322</c:v>
                </c:pt>
                <c:pt idx="19">
                  <c:v>51.545375841649594</c:v>
                </c:pt>
                <c:pt idx="20">
                  <c:v>51.751694957484638</c:v>
                </c:pt>
                <c:pt idx="21">
                  <c:v>51.769824861736176</c:v>
                </c:pt>
                <c:pt idx="22">
                  <c:v>51.703832875562561</c:v>
                </c:pt>
                <c:pt idx="23">
                  <c:v>51.628762188006306</c:v>
                </c:pt>
                <c:pt idx="24">
                  <c:v>51.380902869205677</c:v>
                </c:pt>
                <c:pt idx="25">
                  <c:v>51.08433948228511</c:v>
                </c:pt>
                <c:pt idx="26">
                  <c:v>50.804694034056602</c:v>
                </c:pt>
                <c:pt idx="27">
                  <c:v>50.595147430650947</c:v>
                </c:pt>
                <c:pt idx="28">
                  <c:v>50.404595687585854</c:v>
                </c:pt>
                <c:pt idx="29">
                  <c:v>50.312468618827268</c:v>
                </c:pt>
                <c:pt idx="30">
                  <c:v>50.32330985694454</c:v>
                </c:pt>
                <c:pt idx="31">
                  <c:v>50.464324871250092</c:v>
                </c:pt>
                <c:pt idx="32">
                  <c:v>50.568539684125085</c:v>
                </c:pt>
                <c:pt idx="33">
                  <c:v>50.625817715712579</c:v>
                </c:pt>
                <c:pt idx="34">
                  <c:v>50.759281044141318</c:v>
                </c:pt>
                <c:pt idx="35">
                  <c:v>50.734323239727189</c:v>
                </c:pt>
                <c:pt idx="36">
                  <c:v>50.729625415754469</c:v>
                </c:pt>
                <c:pt idx="37">
                  <c:v>50.798428074179029</c:v>
                </c:pt>
                <c:pt idx="38">
                  <c:v>50.781398266761123</c:v>
                </c:pt>
                <c:pt idx="39">
                  <c:v>50.724621640085005</c:v>
                </c:pt>
                <c:pt idx="40">
                  <c:v>50.841296276076505</c:v>
                </c:pt>
                <c:pt idx="41">
                  <c:v>50.982818848468852</c:v>
                </c:pt>
                <c:pt idx="42">
                  <c:v>51.050974663621972</c:v>
                </c:pt>
                <c:pt idx="43">
                  <c:v>51.080734097259779</c:v>
                </c:pt>
                <c:pt idx="44">
                  <c:v>51.008827287533805</c:v>
                </c:pt>
                <c:pt idx="45">
                  <c:v>51.005299358780427</c:v>
                </c:pt>
                <c:pt idx="46">
                  <c:v>51.119565622902385</c:v>
                </c:pt>
                <c:pt idx="47">
                  <c:v>51.144439760612144</c:v>
                </c:pt>
                <c:pt idx="48">
                  <c:v>51.267490684550935</c:v>
                </c:pt>
                <c:pt idx="49">
                  <c:v>51.388105416095847</c:v>
                </c:pt>
                <c:pt idx="50">
                  <c:v>51.538108774486261</c:v>
                </c:pt>
                <c:pt idx="51">
                  <c:v>51.748116297037633</c:v>
                </c:pt>
                <c:pt idx="52">
                  <c:v>51.967717167333873</c:v>
                </c:pt>
                <c:pt idx="53">
                  <c:v>52.049890450600486</c:v>
                </c:pt>
                <c:pt idx="54">
                  <c:v>52.160361705540438</c:v>
                </c:pt>
                <c:pt idx="55">
                  <c:v>52.2805107349864</c:v>
                </c:pt>
                <c:pt idx="56">
                  <c:v>52.378775961487761</c:v>
                </c:pt>
                <c:pt idx="57">
                  <c:v>52.490900165338985</c:v>
                </c:pt>
                <c:pt idx="58">
                  <c:v>52.525689648805084</c:v>
                </c:pt>
                <c:pt idx="59">
                  <c:v>52.672467583924572</c:v>
                </c:pt>
                <c:pt idx="60">
                  <c:v>52.838122525532121</c:v>
                </c:pt>
                <c:pt idx="61">
                  <c:v>53.004976172978914</c:v>
                </c:pt>
                <c:pt idx="62">
                  <c:v>53.188699255681023</c:v>
                </c:pt>
                <c:pt idx="63">
                  <c:v>53.340233430112917</c:v>
                </c:pt>
                <c:pt idx="64">
                  <c:v>53.390753687101629</c:v>
                </c:pt>
                <c:pt idx="65">
                  <c:v>53.491488318391468</c:v>
                </c:pt>
                <c:pt idx="66">
                  <c:v>53.51701388655232</c:v>
                </c:pt>
                <c:pt idx="67">
                  <c:v>53.53603919789709</c:v>
                </c:pt>
                <c:pt idx="68">
                  <c:v>53.542306278107382</c:v>
                </c:pt>
                <c:pt idx="69">
                  <c:v>53.581501450296649</c:v>
                </c:pt>
                <c:pt idx="70">
                  <c:v>53.685860005266989</c:v>
                </c:pt>
                <c:pt idx="71">
                  <c:v>53.780769804740288</c:v>
                </c:pt>
                <c:pt idx="72">
                  <c:v>53.894808924266258</c:v>
                </c:pt>
                <c:pt idx="73">
                  <c:v>54.077383031839631</c:v>
                </c:pt>
                <c:pt idx="74">
                  <c:v>54.234791428655669</c:v>
                </c:pt>
                <c:pt idx="75">
                  <c:v>54.297506785790105</c:v>
                </c:pt>
                <c:pt idx="76">
                  <c:v>54.372701607211091</c:v>
                </c:pt>
                <c:pt idx="77">
                  <c:v>54.045615746489986</c:v>
                </c:pt>
                <c:pt idx="78">
                  <c:v>53.78380647184099</c:v>
                </c:pt>
                <c:pt idx="79">
                  <c:v>53.482055424656892</c:v>
                </c:pt>
                <c:pt idx="80">
                  <c:v>53.161134282191206</c:v>
                </c:pt>
                <c:pt idx="81">
                  <c:v>52.769667653972085</c:v>
                </c:pt>
                <c:pt idx="82">
                  <c:v>52.414386688574879</c:v>
                </c:pt>
                <c:pt idx="83">
                  <c:v>52.167664819717395</c:v>
                </c:pt>
                <c:pt idx="84">
                  <c:v>51.863702037745654</c:v>
                </c:pt>
                <c:pt idx="85">
                  <c:v>51.599017633971087</c:v>
                </c:pt>
                <c:pt idx="86">
                  <c:v>51.367709970573976</c:v>
                </c:pt>
                <c:pt idx="87">
                  <c:v>51.203943773516578</c:v>
                </c:pt>
                <c:pt idx="88">
                  <c:v>51.024973296164916</c:v>
                </c:pt>
                <c:pt idx="89">
                  <c:v>50.957655766548427</c:v>
                </c:pt>
                <c:pt idx="90">
                  <c:v>50.900030589893589</c:v>
                </c:pt>
                <c:pt idx="91">
                  <c:v>50.893565430904232</c:v>
                </c:pt>
                <c:pt idx="92">
                  <c:v>50.84531028781381</c:v>
                </c:pt>
                <c:pt idx="93">
                  <c:v>50.875898359032433</c:v>
                </c:pt>
                <c:pt idx="94">
                  <c:v>50.808022223129186</c:v>
                </c:pt>
                <c:pt idx="95">
                  <c:v>50.776748100816263</c:v>
                </c:pt>
                <c:pt idx="96">
                  <c:v>50.699904790734635</c:v>
                </c:pt>
                <c:pt idx="97">
                  <c:v>50.660559911661174</c:v>
                </c:pt>
                <c:pt idx="98">
                  <c:v>50.566514920495059</c:v>
                </c:pt>
                <c:pt idx="99">
                  <c:v>50.636908328445557</c:v>
                </c:pt>
                <c:pt idx="100">
                  <c:v>50.752933995600998</c:v>
                </c:pt>
                <c:pt idx="101">
                  <c:v>50.834499596040899</c:v>
                </c:pt>
                <c:pt idx="102">
                  <c:v>50.950642336436815</c:v>
                </c:pt>
                <c:pt idx="103">
                  <c:v>51.122749602793135</c:v>
                </c:pt>
                <c:pt idx="104">
                  <c:v>51.26273894251382</c:v>
                </c:pt>
                <c:pt idx="105">
                  <c:v>51.351958648262439</c:v>
                </c:pt>
                <c:pt idx="106">
                  <c:v>51.363683883436195</c:v>
                </c:pt>
                <c:pt idx="107">
                  <c:v>51.408025995092572</c:v>
                </c:pt>
                <c:pt idx="108">
                  <c:v>51.444952195583312</c:v>
                </c:pt>
                <c:pt idx="109">
                  <c:v>51.472223176024983</c:v>
                </c:pt>
                <c:pt idx="110">
                  <c:v>51.455027058422488</c:v>
                </c:pt>
                <c:pt idx="111">
                  <c:v>51.425637352580239</c:v>
                </c:pt>
                <c:pt idx="112">
                  <c:v>51.266016517322214</c:v>
                </c:pt>
                <c:pt idx="113">
                  <c:v>51.091550065589992</c:v>
                </c:pt>
                <c:pt idx="114">
                  <c:v>50.920616659030991</c:v>
                </c:pt>
                <c:pt idx="115">
                  <c:v>50.836343093127894</c:v>
                </c:pt>
                <c:pt idx="116">
                  <c:v>50.734658083815106</c:v>
                </c:pt>
                <c:pt idx="117">
                  <c:v>50.637178575433602</c:v>
                </c:pt>
                <c:pt idx="118">
                  <c:v>50.660753217890246</c:v>
                </c:pt>
                <c:pt idx="119">
                  <c:v>50.662094596101227</c:v>
                </c:pt>
                <c:pt idx="120">
                  <c:v>50.754731736491109</c:v>
                </c:pt>
                <c:pt idx="121">
                  <c:v>50.631393762842002</c:v>
                </c:pt>
                <c:pt idx="122">
                  <c:v>50.381256586557804</c:v>
                </c:pt>
                <c:pt idx="123">
                  <c:v>50.256507427902022</c:v>
                </c:pt>
                <c:pt idx="124">
                  <c:v>50.253551985111827</c:v>
                </c:pt>
                <c:pt idx="125">
                  <c:v>50.313501586600651</c:v>
                </c:pt>
                <c:pt idx="126">
                  <c:v>50.366462627940592</c:v>
                </c:pt>
                <c:pt idx="127">
                  <c:v>50.415121165146537</c:v>
                </c:pt>
                <c:pt idx="128">
                  <c:v>50.479784148631886</c:v>
                </c:pt>
                <c:pt idx="129">
                  <c:v>50.5379808337687</c:v>
                </c:pt>
                <c:pt idx="130">
                  <c:v>50.681787750391834</c:v>
                </c:pt>
                <c:pt idx="131">
                  <c:v>50.840034475352653</c:v>
                </c:pt>
                <c:pt idx="132">
                  <c:v>51.044072327817389</c:v>
                </c:pt>
                <c:pt idx="133">
                  <c:v>51.257520495035649</c:v>
                </c:pt>
                <c:pt idx="134">
                  <c:v>51.472481745532093</c:v>
                </c:pt>
                <c:pt idx="135">
                  <c:v>51.661971570978892</c:v>
                </c:pt>
                <c:pt idx="136">
                  <c:v>51.858351213881001</c:v>
                </c:pt>
                <c:pt idx="137">
                  <c:v>51.948631892492898</c:v>
                </c:pt>
                <c:pt idx="138">
                  <c:v>52.310137703243612</c:v>
                </c:pt>
                <c:pt idx="139">
                  <c:v>52.624561032919253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B-4D03-A6A7-3957F25E30B2}"/>
            </c:ext>
          </c:extLst>
        </c:ser>
        <c:ser>
          <c:idx val="2"/>
          <c:order val="2"/>
          <c:tx>
            <c:strRef>
              <c:f>'7.2.11-16'!$F$1:$F$2</c:f>
              <c:strCache>
                <c:ptCount val="2"/>
                <c:pt idx="0">
                  <c:v>Option 1</c:v>
                </c:pt>
                <c:pt idx="1">
                  <c:v>- Interval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'7.2.11-16'!$F$3:$F$142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50.240288073014646</c:v>
                </c:pt>
                <c:pt idx="5">
                  <c:v>50.028661389314649</c:v>
                </c:pt>
                <c:pt idx="6">
                  <c:v>49.835257473984647</c:v>
                </c:pt>
                <c:pt idx="7">
                  <c:v>49.708227550187651</c:v>
                </c:pt>
                <c:pt idx="8">
                  <c:v>49.482195718770349</c:v>
                </c:pt>
                <c:pt idx="9">
                  <c:v>49.422807770494785</c:v>
                </c:pt>
                <c:pt idx="10">
                  <c:v>49.161626817046766</c:v>
                </c:pt>
                <c:pt idx="11">
                  <c:v>48.884429558943559</c:v>
                </c:pt>
                <c:pt idx="12">
                  <c:v>48.657488926650672</c:v>
                </c:pt>
                <c:pt idx="13">
                  <c:v>48.422866357587068</c:v>
                </c:pt>
                <c:pt idx="14">
                  <c:v>48.38906224542982</c:v>
                </c:pt>
                <c:pt idx="15">
                  <c:v>48.309645144488307</c:v>
                </c:pt>
                <c:pt idx="16">
                  <c:v>48.275404453640945</c:v>
                </c:pt>
                <c:pt idx="17">
                  <c:v>48.151500731878322</c:v>
                </c:pt>
                <c:pt idx="18">
                  <c:v>48.122296282291963</c:v>
                </c:pt>
                <c:pt idx="19">
                  <c:v>48.392912077664235</c:v>
                </c:pt>
                <c:pt idx="20">
                  <c:v>48.599231193499278</c:v>
                </c:pt>
                <c:pt idx="21">
                  <c:v>48.617361097750816</c:v>
                </c:pt>
                <c:pt idx="22">
                  <c:v>48.551369111577202</c:v>
                </c:pt>
                <c:pt idx="23">
                  <c:v>48.476298424020946</c:v>
                </c:pt>
                <c:pt idx="24">
                  <c:v>48.228439105220318</c:v>
                </c:pt>
                <c:pt idx="25">
                  <c:v>47.93187571829975</c:v>
                </c:pt>
                <c:pt idx="26">
                  <c:v>47.652230270071243</c:v>
                </c:pt>
                <c:pt idx="27">
                  <c:v>47.442683666665587</c:v>
                </c:pt>
                <c:pt idx="28">
                  <c:v>47.252131923600494</c:v>
                </c:pt>
                <c:pt idx="29">
                  <c:v>47.160004854841908</c:v>
                </c:pt>
                <c:pt idx="30">
                  <c:v>47.170846092959181</c:v>
                </c:pt>
                <c:pt idx="31">
                  <c:v>47.311861107264733</c:v>
                </c:pt>
                <c:pt idx="32">
                  <c:v>47.416075920139725</c:v>
                </c:pt>
                <c:pt idx="33">
                  <c:v>47.473353951727219</c:v>
                </c:pt>
                <c:pt idx="34">
                  <c:v>47.606817280155958</c:v>
                </c:pt>
                <c:pt idx="35">
                  <c:v>47.58185947574183</c:v>
                </c:pt>
                <c:pt idx="36">
                  <c:v>47.57716165176911</c:v>
                </c:pt>
                <c:pt idx="37">
                  <c:v>47.645964310193669</c:v>
                </c:pt>
                <c:pt idx="38">
                  <c:v>47.628934502775763</c:v>
                </c:pt>
                <c:pt idx="39">
                  <c:v>47.572157876099645</c:v>
                </c:pt>
                <c:pt idx="40">
                  <c:v>47.688832512091146</c:v>
                </c:pt>
                <c:pt idx="41">
                  <c:v>47.830355084483493</c:v>
                </c:pt>
                <c:pt idx="42">
                  <c:v>47.898510899636612</c:v>
                </c:pt>
                <c:pt idx="43">
                  <c:v>47.928270333274419</c:v>
                </c:pt>
                <c:pt idx="44">
                  <c:v>47.856363523548445</c:v>
                </c:pt>
                <c:pt idx="45">
                  <c:v>47.852835594795067</c:v>
                </c:pt>
                <c:pt idx="46">
                  <c:v>47.967101858917026</c:v>
                </c:pt>
                <c:pt idx="47">
                  <c:v>47.991975996626785</c:v>
                </c:pt>
                <c:pt idx="48">
                  <c:v>48.115026920565576</c:v>
                </c:pt>
                <c:pt idx="49">
                  <c:v>48.235641652110488</c:v>
                </c:pt>
                <c:pt idx="50">
                  <c:v>48.385645010500902</c:v>
                </c:pt>
                <c:pt idx="51">
                  <c:v>48.595652533052274</c:v>
                </c:pt>
                <c:pt idx="52">
                  <c:v>48.815253403348514</c:v>
                </c:pt>
                <c:pt idx="53">
                  <c:v>48.897426686615127</c:v>
                </c:pt>
                <c:pt idx="54">
                  <c:v>49.007897941555079</c:v>
                </c:pt>
                <c:pt idx="55">
                  <c:v>49.128046971001041</c:v>
                </c:pt>
                <c:pt idx="56">
                  <c:v>49.226312197502402</c:v>
                </c:pt>
                <c:pt idx="57">
                  <c:v>49.338436401353626</c:v>
                </c:pt>
                <c:pt idx="58">
                  <c:v>49.373225884819725</c:v>
                </c:pt>
                <c:pt idx="59">
                  <c:v>49.520003819939213</c:v>
                </c:pt>
                <c:pt idx="60">
                  <c:v>49.685658761546762</c:v>
                </c:pt>
                <c:pt idx="61">
                  <c:v>49.852512408993555</c:v>
                </c:pt>
                <c:pt idx="62">
                  <c:v>50.036235491695663</c:v>
                </c:pt>
                <c:pt idx="63">
                  <c:v>50.187769666127558</c:v>
                </c:pt>
                <c:pt idx="64">
                  <c:v>50.23828992311627</c:v>
                </c:pt>
                <c:pt idx="65">
                  <c:v>50.339024554406109</c:v>
                </c:pt>
                <c:pt idx="66">
                  <c:v>50.364550122566961</c:v>
                </c:pt>
                <c:pt idx="67">
                  <c:v>50.38357543391173</c:v>
                </c:pt>
                <c:pt idx="68">
                  <c:v>50.389842514122023</c:v>
                </c:pt>
                <c:pt idx="69">
                  <c:v>50.42903768631129</c:v>
                </c:pt>
                <c:pt idx="70">
                  <c:v>50.533396241281629</c:v>
                </c:pt>
                <c:pt idx="71">
                  <c:v>50.628306040754929</c:v>
                </c:pt>
                <c:pt idx="72">
                  <c:v>50.742345160280898</c:v>
                </c:pt>
                <c:pt idx="73">
                  <c:v>50.924919267854271</c:v>
                </c:pt>
                <c:pt idx="74">
                  <c:v>51.082327664670309</c:v>
                </c:pt>
                <c:pt idx="75">
                  <c:v>51.145043021804746</c:v>
                </c:pt>
                <c:pt idx="76">
                  <c:v>51.220237843225732</c:v>
                </c:pt>
                <c:pt idx="77">
                  <c:v>50.893151982504627</c:v>
                </c:pt>
                <c:pt idx="78">
                  <c:v>50.63134270785563</c:v>
                </c:pt>
                <c:pt idx="79">
                  <c:v>50.329591660671532</c:v>
                </c:pt>
                <c:pt idx="80">
                  <c:v>50.008670518205847</c:v>
                </c:pt>
                <c:pt idx="81">
                  <c:v>49.617203889986726</c:v>
                </c:pt>
                <c:pt idx="82">
                  <c:v>49.26192292458952</c:v>
                </c:pt>
                <c:pt idx="83">
                  <c:v>49.015201055732035</c:v>
                </c:pt>
                <c:pt idx="84">
                  <c:v>48.711238273760294</c:v>
                </c:pt>
                <c:pt idx="85">
                  <c:v>48.446553869985728</c:v>
                </c:pt>
                <c:pt idx="86">
                  <c:v>48.215246206588617</c:v>
                </c:pt>
                <c:pt idx="87">
                  <c:v>48.051480009531218</c:v>
                </c:pt>
                <c:pt idx="88">
                  <c:v>47.872509532179556</c:v>
                </c:pt>
                <c:pt idx="89">
                  <c:v>47.805192002563068</c:v>
                </c:pt>
                <c:pt idx="90">
                  <c:v>47.74756682590823</c:v>
                </c:pt>
                <c:pt idx="91">
                  <c:v>47.741101666918873</c:v>
                </c:pt>
                <c:pt idx="92">
                  <c:v>47.69284652382845</c:v>
                </c:pt>
                <c:pt idx="93">
                  <c:v>47.723434595047074</c:v>
                </c:pt>
                <c:pt idx="94">
                  <c:v>47.655558459143826</c:v>
                </c:pt>
                <c:pt idx="95">
                  <c:v>47.624284336830904</c:v>
                </c:pt>
                <c:pt idx="96">
                  <c:v>47.547441026749276</c:v>
                </c:pt>
                <c:pt idx="97">
                  <c:v>47.508096147675815</c:v>
                </c:pt>
                <c:pt idx="98">
                  <c:v>47.4140511565097</c:v>
                </c:pt>
                <c:pt idx="99">
                  <c:v>47.484444564460198</c:v>
                </c:pt>
                <c:pt idx="100">
                  <c:v>47.600470231615638</c:v>
                </c:pt>
                <c:pt idx="101">
                  <c:v>47.68203583205554</c:v>
                </c:pt>
                <c:pt idx="102">
                  <c:v>47.798178572451455</c:v>
                </c:pt>
                <c:pt idx="103">
                  <c:v>47.970285838807776</c:v>
                </c:pt>
                <c:pt idx="104">
                  <c:v>48.110275178528461</c:v>
                </c:pt>
                <c:pt idx="105">
                  <c:v>48.19949488427708</c:v>
                </c:pt>
                <c:pt idx="106">
                  <c:v>48.211220119450836</c:v>
                </c:pt>
                <c:pt idx="107">
                  <c:v>48.255562231107213</c:v>
                </c:pt>
                <c:pt idx="108">
                  <c:v>48.292488431597953</c:v>
                </c:pt>
                <c:pt idx="109">
                  <c:v>48.319759412039623</c:v>
                </c:pt>
                <c:pt idx="110">
                  <c:v>48.302563294437128</c:v>
                </c:pt>
                <c:pt idx="111">
                  <c:v>48.273173588594879</c:v>
                </c:pt>
                <c:pt idx="112">
                  <c:v>48.113552753336855</c:v>
                </c:pt>
                <c:pt idx="113">
                  <c:v>47.939086301604632</c:v>
                </c:pt>
                <c:pt idx="114">
                  <c:v>47.768152895045631</c:v>
                </c:pt>
                <c:pt idx="115">
                  <c:v>47.683879329142535</c:v>
                </c:pt>
                <c:pt idx="116">
                  <c:v>47.582194319829746</c:v>
                </c:pt>
                <c:pt idx="117">
                  <c:v>47.484714811448242</c:v>
                </c:pt>
                <c:pt idx="118">
                  <c:v>47.508289453904887</c:v>
                </c:pt>
                <c:pt idx="119">
                  <c:v>47.509630832115867</c:v>
                </c:pt>
                <c:pt idx="120">
                  <c:v>47.60226797250575</c:v>
                </c:pt>
                <c:pt idx="121">
                  <c:v>47.478929998856643</c:v>
                </c:pt>
                <c:pt idx="122">
                  <c:v>47.228792822572444</c:v>
                </c:pt>
                <c:pt idx="123">
                  <c:v>47.104043663916663</c:v>
                </c:pt>
                <c:pt idx="124">
                  <c:v>47.101088221126467</c:v>
                </c:pt>
                <c:pt idx="125">
                  <c:v>47.161037822615292</c:v>
                </c:pt>
                <c:pt idx="126">
                  <c:v>47.213998863955233</c:v>
                </c:pt>
                <c:pt idx="127">
                  <c:v>47.262657401161178</c:v>
                </c:pt>
                <c:pt idx="128">
                  <c:v>47.327320384646526</c:v>
                </c:pt>
                <c:pt idx="129">
                  <c:v>47.38551706978334</c:v>
                </c:pt>
                <c:pt idx="130">
                  <c:v>47.529323986406474</c:v>
                </c:pt>
                <c:pt idx="131">
                  <c:v>47.687570711367293</c:v>
                </c:pt>
                <c:pt idx="132">
                  <c:v>47.89160856383203</c:v>
                </c:pt>
                <c:pt idx="133">
                  <c:v>48.10505673105029</c:v>
                </c:pt>
                <c:pt idx="134">
                  <c:v>48.320017981546734</c:v>
                </c:pt>
                <c:pt idx="135">
                  <c:v>48.509507806993533</c:v>
                </c:pt>
                <c:pt idx="136">
                  <c:v>48.705887449895641</c:v>
                </c:pt>
                <c:pt idx="137">
                  <c:v>48.796168128507539</c:v>
                </c:pt>
                <c:pt idx="138">
                  <c:v>49.157673939258252</c:v>
                </c:pt>
                <c:pt idx="139">
                  <c:v>49.472097268933894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DB-4D03-A6A7-3957F25E30B2}"/>
            </c:ext>
          </c:extLst>
        </c:ser>
        <c:ser>
          <c:idx val="3"/>
          <c:order val="3"/>
          <c:tx>
            <c:strRef>
              <c:f>'7.2.11-16'!$G$1:$G$2</c:f>
              <c:strCache>
                <c:ptCount val="2"/>
                <c:pt idx="0">
                  <c:v>Option 1</c:v>
                </c:pt>
                <c:pt idx="1">
                  <c:v>+ Interval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'7.2.11-16'!$G$3:$G$142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56.545215600985365</c:v>
                </c:pt>
                <c:pt idx="5">
                  <c:v>56.333588917285368</c:v>
                </c:pt>
                <c:pt idx="6">
                  <c:v>56.140185001955366</c:v>
                </c:pt>
                <c:pt idx="7">
                  <c:v>56.01315507815837</c:v>
                </c:pt>
                <c:pt idx="8">
                  <c:v>55.787123246741068</c:v>
                </c:pt>
                <c:pt idx="9">
                  <c:v>55.727735298465504</c:v>
                </c:pt>
                <c:pt idx="10">
                  <c:v>55.466554345017485</c:v>
                </c:pt>
                <c:pt idx="11">
                  <c:v>55.189357086914278</c:v>
                </c:pt>
                <c:pt idx="12">
                  <c:v>54.96241645462139</c:v>
                </c:pt>
                <c:pt idx="13">
                  <c:v>54.727793885557787</c:v>
                </c:pt>
                <c:pt idx="14">
                  <c:v>54.693989773400538</c:v>
                </c:pt>
                <c:pt idx="15">
                  <c:v>54.614572672459026</c:v>
                </c:pt>
                <c:pt idx="16">
                  <c:v>54.580331981611664</c:v>
                </c:pt>
                <c:pt idx="17">
                  <c:v>54.456428259849041</c:v>
                </c:pt>
                <c:pt idx="18">
                  <c:v>54.427223810262682</c:v>
                </c:pt>
                <c:pt idx="19">
                  <c:v>54.697839605634954</c:v>
                </c:pt>
                <c:pt idx="20">
                  <c:v>54.904158721469997</c:v>
                </c:pt>
                <c:pt idx="21">
                  <c:v>54.922288625721535</c:v>
                </c:pt>
                <c:pt idx="22">
                  <c:v>54.856296639547921</c:v>
                </c:pt>
                <c:pt idx="23">
                  <c:v>54.781225951991665</c:v>
                </c:pt>
                <c:pt idx="24">
                  <c:v>54.533366633191036</c:v>
                </c:pt>
                <c:pt idx="25">
                  <c:v>54.236803246270469</c:v>
                </c:pt>
                <c:pt idx="26">
                  <c:v>53.957157798041962</c:v>
                </c:pt>
                <c:pt idx="27">
                  <c:v>53.747611194636306</c:v>
                </c:pt>
                <c:pt idx="28">
                  <c:v>53.557059451571213</c:v>
                </c:pt>
                <c:pt idx="29">
                  <c:v>53.464932382812627</c:v>
                </c:pt>
                <c:pt idx="30">
                  <c:v>53.4757736209299</c:v>
                </c:pt>
                <c:pt idx="31">
                  <c:v>53.616788635235451</c:v>
                </c:pt>
                <c:pt idx="32">
                  <c:v>53.721003448110444</c:v>
                </c:pt>
                <c:pt idx="33">
                  <c:v>53.778281479697938</c:v>
                </c:pt>
                <c:pt idx="34">
                  <c:v>53.911744808126677</c:v>
                </c:pt>
                <c:pt idx="35">
                  <c:v>53.886787003712548</c:v>
                </c:pt>
                <c:pt idx="36">
                  <c:v>53.882089179739829</c:v>
                </c:pt>
                <c:pt idx="37">
                  <c:v>53.950891838164388</c:v>
                </c:pt>
                <c:pt idx="38">
                  <c:v>53.933862030746482</c:v>
                </c:pt>
                <c:pt idx="39">
                  <c:v>53.877085404070364</c:v>
                </c:pt>
                <c:pt idx="40">
                  <c:v>53.993760040061865</c:v>
                </c:pt>
                <c:pt idx="41">
                  <c:v>54.135282612454212</c:v>
                </c:pt>
                <c:pt idx="42">
                  <c:v>54.203438427607331</c:v>
                </c:pt>
                <c:pt idx="43">
                  <c:v>54.233197861245138</c:v>
                </c:pt>
                <c:pt idx="44">
                  <c:v>54.161291051519164</c:v>
                </c:pt>
                <c:pt idx="45">
                  <c:v>54.157763122765786</c:v>
                </c:pt>
                <c:pt idx="46">
                  <c:v>54.272029386887745</c:v>
                </c:pt>
                <c:pt idx="47">
                  <c:v>54.296903524597504</c:v>
                </c:pt>
                <c:pt idx="48">
                  <c:v>54.419954448536295</c:v>
                </c:pt>
                <c:pt idx="49">
                  <c:v>54.540569180081206</c:v>
                </c:pt>
                <c:pt idx="50">
                  <c:v>54.690572538471621</c:v>
                </c:pt>
                <c:pt idx="51">
                  <c:v>54.900580061022993</c:v>
                </c:pt>
                <c:pt idx="52">
                  <c:v>55.120180931319233</c:v>
                </c:pt>
                <c:pt idx="53">
                  <c:v>55.202354214585846</c:v>
                </c:pt>
                <c:pt idx="54">
                  <c:v>55.312825469525798</c:v>
                </c:pt>
                <c:pt idx="55">
                  <c:v>55.43297449897176</c:v>
                </c:pt>
                <c:pt idx="56">
                  <c:v>55.531239725473121</c:v>
                </c:pt>
                <c:pt idx="57">
                  <c:v>55.643363929324344</c:v>
                </c:pt>
                <c:pt idx="58">
                  <c:v>55.678153412790444</c:v>
                </c:pt>
                <c:pt idx="59">
                  <c:v>55.824931347909931</c:v>
                </c:pt>
                <c:pt idx="60">
                  <c:v>55.990586289517481</c:v>
                </c:pt>
                <c:pt idx="61">
                  <c:v>56.157439936964273</c:v>
                </c:pt>
                <c:pt idx="62">
                  <c:v>56.341163019666382</c:v>
                </c:pt>
                <c:pt idx="63">
                  <c:v>56.492697194098277</c:v>
                </c:pt>
                <c:pt idx="64">
                  <c:v>56.543217451086988</c:v>
                </c:pt>
                <c:pt idx="65">
                  <c:v>56.643952082376828</c:v>
                </c:pt>
                <c:pt idx="66">
                  <c:v>56.669477650537679</c:v>
                </c:pt>
                <c:pt idx="67">
                  <c:v>56.688502961882449</c:v>
                </c:pt>
                <c:pt idx="68">
                  <c:v>56.694770042092742</c:v>
                </c:pt>
                <c:pt idx="69">
                  <c:v>56.733965214282009</c:v>
                </c:pt>
                <c:pt idx="70">
                  <c:v>56.838323769252348</c:v>
                </c:pt>
                <c:pt idx="71">
                  <c:v>56.933233568725647</c:v>
                </c:pt>
                <c:pt idx="72">
                  <c:v>57.047272688251617</c:v>
                </c:pt>
                <c:pt idx="73">
                  <c:v>57.22984679582499</c:v>
                </c:pt>
                <c:pt idx="74">
                  <c:v>57.387255192641028</c:v>
                </c:pt>
                <c:pt idx="75">
                  <c:v>57.449970549775465</c:v>
                </c:pt>
                <c:pt idx="76">
                  <c:v>57.525165371196451</c:v>
                </c:pt>
                <c:pt idx="77">
                  <c:v>57.198079510475345</c:v>
                </c:pt>
                <c:pt idx="78">
                  <c:v>56.936270235826349</c:v>
                </c:pt>
                <c:pt idx="79">
                  <c:v>56.634519188642251</c:v>
                </c:pt>
                <c:pt idx="80">
                  <c:v>56.313598046176566</c:v>
                </c:pt>
                <c:pt idx="81">
                  <c:v>55.922131417957445</c:v>
                </c:pt>
                <c:pt idx="82">
                  <c:v>55.566850452560239</c:v>
                </c:pt>
                <c:pt idx="83">
                  <c:v>55.320128583702754</c:v>
                </c:pt>
                <c:pt idx="84">
                  <c:v>55.016165801731013</c:v>
                </c:pt>
                <c:pt idx="85">
                  <c:v>54.751481397956447</c:v>
                </c:pt>
                <c:pt idx="86">
                  <c:v>54.520173734559336</c:v>
                </c:pt>
                <c:pt idx="87">
                  <c:v>54.356407537501937</c:v>
                </c:pt>
                <c:pt idx="88">
                  <c:v>54.177437060150275</c:v>
                </c:pt>
                <c:pt idx="89">
                  <c:v>54.110119530533787</c:v>
                </c:pt>
                <c:pt idx="90">
                  <c:v>54.052494353878949</c:v>
                </c:pt>
                <c:pt idx="91">
                  <c:v>54.046029194889591</c:v>
                </c:pt>
                <c:pt idx="92">
                  <c:v>53.997774051799169</c:v>
                </c:pt>
                <c:pt idx="93">
                  <c:v>54.028362123017793</c:v>
                </c:pt>
                <c:pt idx="94">
                  <c:v>53.960485987114545</c:v>
                </c:pt>
                <c:pt idx="95">
                  <c:v>53.929211864801623</c:v>
                </c:pt>
                <c:pt idx="96">
                  <c:v>53.852368554719995</c:v>
                </c:pt>
                <c:pt idx="97">
                  <c:v>53.813023675646534</c:v>
                </c:pt>
                <c:pt idx="98">
                  <c:v>53.718978684480419</c:v>
                </c:pt>
                <c:pt idx="99">
                  <c:v>53.789372092430916</c:v>
                </c:pt>
                <c:pt idx="100">
                  <c:v>53.905397759586357</c:v>
                </c:pt>
                <c:pt idx="101">
                  <c:v>53.986963360026259</c:v>
                </c:pt>
                <c:pt idx="102">
                  <c:v>54.103106100422174</c:v>
                </c:pt>
                <c:pt idx="103">
                  <c:v>54.275213366778495</c:v>
                </c:pt>
                <c:pt idx="104">
                  <c:v>54.41520270649918</c:v>
                </c:pt>
                <c:pt idx="105">
                  <c:v>54.504422412247798</c:v>
                </c:pt>
                <c:pt idx="106">
                  <c:v>54.516147647421555</c:v>
                </c:pt>
                <c:pt idx="107">
                  <c:v>54.560489759077932</c:v>
                </c:pt>
                <c:pt idx="108">
                  <c:v>54.597415959568671</c:v>
                </c:pt>
                <c:pt idx="109">
                  <c:v>54.624686940010342</c:v>
                </c:pt>
                <c:pt idx="110">
                  <c:v>54.607490822407847</c:v>
                </c:pt>
                <c:pt idx="111">
                  <c:v>54.578101116565598</c:v>
                </c:pt>
                <c:pt idx="112">
                  <c:v>54.418480281307573</c:v>
                </c:pt>
                <c:pt idx="113">
                  <c:v>54.244013829575351</c:v>
                </c:pt>
                <c:pt idx="114">
                  <c:v>54.07308042301635</c:v>
                </c:pt>
                <c:pt idx="115">
                  <c:v>53.988806857113254</c:v>
                </c:pt>
                <c:pt idx="116">
                  <c:v>53.887121847800465</c:v>
                </c:pt>
                <c:pt idx="117">
                  <c:v>53.789642339418961</c:v>
                </c:pt>
                <c:pt idx="118">
                  <c:v>53.813216981875605</c:v>
                </c:pt>
                <c:pt idx="119">
                  <c:v>53.814558360086586</c:v>
                </c:pt>
                <c:pt idx="120">
                  <c:v>53.907195500476469</c:v>
                </c:pt>
                <c:pt idx="121">
                  <c:v>53.783857526827362</c:v>
                </c:pt>
                <c:pt idx="122">
                  <c:v>53.533720350543163</c:v>
                </c:pt>
                <c:pt idx="123">
                  <c:v>53.408971191887382</c:v>
                </c:pt>
                <c:pt idx="124">
                  <c:v>53.406015749097186</c:v>
                </c:pt>
                <c:pt idx="125">
                  <c:v>53.465965350586011</c:v>
                </c:pt>
                <c:pt idx="126">
                  <c:v>53.518926391925952</c:v>
                </c:pt>
                <c:pt idx="127">
                  <c:v>53.567584929131897</c:v>
                </c:pt>
                <c:pt idx="128">
                  <c:v>53.632247912617245</c:v>
                </c:pt>
                <c:pt idx="129">
                  <c:v>53.690444597754059</c:v>
                </c:pt>
                <c:pt idx="130">
                  <c:v>53.834251514377193</c:v>
                </c:pt>
                <c:pt idx="131">
                  <c:v>53.992498239338012</c:v>
                </c:pt>
                <c:pt idx="132">
                  <c:v>54.196536091802749</c:v>
                </c:pt>
                <c:pt idx="133">
                  <c:v>54.409984259021009</c:v>
                </c:pt>
                <c:pt idx="134">
                  <c:v>54.624945509517453</c:v>
                </c:pt>
                <c:pt idx="135">
                  <c:v>54.814435334964251</c:v>
                </c:pt>
                <c:pt idx="136">
                  <c:v>55.01081497786636</c:v>
                </c:pt>
                <c:pt idx="137">
                  <c:v>55.101095656478257</c:v>
                </c:pt>
                <c:pt idx="138">
                  <c:v>55.462601467228971</c:v>
                </c:pt>
                <c:pt idx="139">
                  <c:v>55.777024796904612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DB-4D03-A6A7-3957F25E3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371536"/>
        <c:axId val="477371864"/>
      </c:lineChart>
      <c:catAx>
        <c:axId val="477371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71864"/>
        <c:crosses val="autoZero"/>
        <c:auto val="1"/>
        <c:lblAlgn val="ctr"/>
        <c:lblOffset val="100"/>
        <c:noMultiLvlLbl val="0"/>
      </c:catAx>
      <c:valAx>
        <c:axId val="477371864"/>
        <c:scaling>
          <c:orientation val="minMax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7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'7.2.11-16'!$B$2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'7.2.11-16'!$B$3:$B$142</c:f>
              <c:numCache>
                <c:formatCode>0.00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6A-4D93-A22C-55F8A7112966}"/>
            </c:ext>
          </c:extLst>
        </c:ser>
        <c:ser>
          <c:idx val="1"/>
          <c:order val="1"/>
          <c:tx>
            <c:strRef>
              <c:f>'7.2.11-16'!$C$2</c:f>
              <c:strCache>
                <c:ptCount val="1"/>
                <c:pt idx="0">
                  <c:v>Exp. Smooth. a=0.3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'7.2.11-16'!$C$3:$C$142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53.721252700000001</c:v>
                </c:pt>
                <c:pt idx="3">
                  <c:v>53.645312930000003</c:v>
                </c:pt>
                <c:pt idx="4">
                  <c:v>53.392751837000006</c:v>
                </c:pt>
                <c:pt idx="5">
                  <c:v>53.181125153300009</c:v>
                </c:pt>
                <c:pt idx="6">
                  <c:v>52.987721237970007</c:v>
                </c:pt>
                <c:pt idx="7">
                  <c:v>52.86069131417301</c:v>
                </c:pt>
                <c:pt idx="8">
                  <c:v>52.634659482755708</c:v>
                </c:pt>
                <c:pt idx="9">
                  <c:v>52.575271534480144</c:v>
                </c:pt>
                <c:pt idx="10">
                  <c:v>52.314090581032126</c:v>
                </c:pt>
                <c:pt idx="11">
                  <c:v>52.036893322928918</c:v>
                </c:pt>
                <c:pt idx="12">
                  <c:v>51.809952690636031</c:v>
                </c:pt>
                <c:pt idx="13">
                  <c:v>51.575330121572428</c:v>
                </c:pt>
                <c:pt idx="14">
                  <c:v>51.541526009415179</c:v>
                </c:pt>
                <c:pt idx="15">
                  <c:v>51.462108908473667</c:v>
                </c:pt>
                <c:pt idx="16">
                  <c:v>51.427868217626305</c:v>
                </c:pt>
                <c:pt idx="17">
                  <c:v>51.303964495863681</c:v>
                </c:pt>
                <c:pt idx="18">
                  <c:v>51.274760046277322</c:v>
                </c:pt>
                <c:pt idx="19">
                  <c:v>51.545375841649594</c:v>
                </c:pt>
                <c:pt idx="20">
                  <c:v>51.751694957484638</c:v>
                </c:pt>
                <c:pt idx="21">
                  <c:v>51.769824861736176</c:v>
                </c:pt>
                <c:pt idx="22">
                  <c:v>51.703832875562561</c:v>
                </c:pt>
                <c:pt idx="23">
                  <c:v>51.628762188006306</c:v>
                </c:pt>
                <c:pt idx="24">
                  <c:v>51.380902869205677</c:v>
                </c:pt>
                <c:pt idx="25">
                  <c:v>51.08433948228511</c:v>
                </c:pt>
                <c:pt idx="26">
                  <c:v>50.804694034056602</c:v>
                </c:pt>
                <c:pt idx="27">
                  <c:v>50.595147430650947</c:v>
                </c:pt>
                <c:pt idx="28">
                  <c:v>50.404595687585854</c:v>
                </c:pt>
                <c:pt idx="29">
                  <c:v>50.312468618827268</c:v>
                </c:pt>
                <c:pt idx="30">
                  <c:v>50.32330985694454</c:v>
                </c:pt>
                <c:pt idx="31">
                  <c:v>50.464324871250092</c:v>
                </c:pt>
                <c:pt idx="32">
                  <c:v>50.568539684125085</c:v>
                </c:pt>
                <c:pt idx="33">
                  <c:v>50.625817715712579</c:v>
                </c:pt>
                <c:pt idx="34">
                  <c:v>50.759281044141318</c:v>
                </c:pt>
                <c:pt idx="35">
                  <c:v>50.734323239727189</c:v>
                </c:pt>
                <c:pt idx="36">
                  <c:v>50.729625415754469</c:v>
                </c:pt>
                <c:pt idx="37">
                  <c:v>50.798428074179029</c:v>
                </c:pt>
                <c:pt idx="38">
                  <c:v>50.781398266761123</c:v>
                </c:pt>
                <c:pt idx="39">
                  <c:v>50.724621640085005</c:v>
                </c:pt>
                <c:pt idx="40">
                  <c:v>50.841296276076505</c:v>
                </c:pt>
                <c:pt idx="41">
                  <c:v>50.982818848468852</c:v>
                </c:pt>
                <c:pt idx="42">
                  <c:v>51.050974663621972</c:v>
                </c:pt>
                <c:pt idx="43">
                  <c:v>51.080734097259779</c:v>
                </c:pt>
                <c:pt idx="44">
                  <c:v>51.008827287533805</c:v>
                </c:pt>
                <c:pt idx="45">
                  <c:v>51.005299358780427</c:v>
                </c:pt>
                <c:pt idx="46">
                  <c:v>51.119565622902385</c:v>
                </c:pt>
                <c:pt idx="47">
                  <c:v>51.144439760612144</c:v>
                </c:pt>
                <c:pt idx="48">
                  <c:v>51.267490684550935</c:v>
                </c:pt>
                <c:pt idx="49">
                  <c:v>51.388105416095847</c:v>
                </c:pt>
                <c:pt idx="50">
                  <c:v>51.538108774486261</c:v>
                </c:pt>
                <c:pt idx="51">
                  <c:v>51.748116297037633</c:v>
                </c:pt>
                <c:pt idx="52">
                  <c:v>51.967717167333873</c:v>
                </c:pt>
                <c:pt idx="53">
                  <c:v>52.049890450600486</c:v>
                </c:pt>
                <c:pt idx="54">
                  <c:v>52.160361705540438</c:v>
                </c:pt>
                <c:pt idx="55">
                  <c:v>52.2805107349864</c:v>
                </c:pt>
                <c:pt idx="56">
                  <c:v>52.378775961487761</c:v>
                </c:pt>
                <c:pt idx="57">
                  <c:v>52.490900165338985</c:v>
                </c:pt>
                <c:pt idx="58">
                  <c:v>52.525689648805084</c:v>
                </c:pt>
                <c:pt idx="59">
                  <c:v>52.672467583924572</c:v>
                </c:pt>
                <c:pt idx="60">
                  <c:v>52.838122525532121</c:v>
                </c:pt>
                <c:pt idx="61">
                  <c:v>53.004976172978914</c:v>
                </c:pt>
                <c:pt idx="62">
                  <c:v>53.188699255681023</c:v>
                </c:pt>
                <c:pt idx="63">
                  <c:v>53.340233430112917</c:v>
                </c:pt>
                <c:pt idx="64">
                  <c:v>53.390753687101629</c:v>
                </c:pt>
                <c:pt idx="65">
                  <c:v>53.491488318391468</c:v>
                </c:pt>
                <c:pt idx="66">
                  <c:v>53.51701388655232</c:v>
                </c:pt>
                <c:pt idx="67">
                  <c:v>53.53603919789709</c:v>
                </c:pt>
                <c:pt idx="68">
                  <c:v>53.542306278107382</c:v>
                </c:pt>
                <c:pt idx="69">
                  <c:v>53.581501450296649</c:v>
                </c:pt>
                <c:pt idx="70">
                  <c:v>53.685860005266989</c:v>
                </c:pt>
                <c:pt idx="71">
                  <c:v>53.780769804740288</c:v>
                </c:pt>
                <c:pt idx="72">
                  <c:v>53.894808924266258</c:v>
                </c:pt>
                <c:pt idx="73">
                  <c:v>54.077383031839631</c:v>
                </c:pt>
                <c:pt idx="74">
                  <c:v>54.234791428655669</c:v>
                </c:pt>
                <c:pt idx="75">
                  <c:v>54.297506785790105</c:v>
                </c:pt>
                <c:pt idx="76">
                  <c:v>54.372701607211091</c:v>
                </c:pt>
                <c:pt idx="77">
                  <c:v>54.045615746489986</c:v>
                </c:pt>
                <c:pt idx="78">
                  <c:v>53.78380647184099</c:v>
                </c:pt>
                <c:pt idx="79">
                  <c:v>53.482055424656892</c:v>
                </c:pt>
                <c:pt idx="80">
                  <c:v>53.161134282191206</c:v>
                </c:pt>
                <c:pt idx="81">
                  <c:v>52.769667653972085</c:v>
                </c:pt>
                <c:pt idx="82">
                  <c:v>52.414386688574879</c:v>
                </c:pt>
                <c:pt idx="83">
                  <c:v>52.167664819717395</c:v>
                </c:pt>
                <c:pt idx="84">
                  <c:v>51.863702037745654</c:v>
                </c:pt>
                <c:pt idx="85">
                  <c:v>51.599017633971087</c:v>
                </c:pt>
                <c:pt idx="86">
                  <c:v>51.367709970573976</c:v>
                </c:pt>
                <c:pt idx="87">
                  <c:v>51.203943773516578</c:v>
                </c:pt>
                <c:pt idx="88">
                  <c:v>51.024973296164916</c:v>
                </c:pt>
                <c:pt idx="89">
                  <c:v>50.957655766548427</c:v>
                </c:pt>
                <c:pt idx="90">
                  <c:v>50.900030589893589</c:v>
                </c:pt>
                <c:pt idx="91">
                  <c:v>50.893565430904232</c:v>
                </c:pt>
                <c:pt idx="92">
                  <c:v>50.84531028781381</c:v>
                </c:pt>
                <c:pt idx="93">
                  <c:v>50.875898359032433</c:v>
                </c:pt>
                <c:pt idx="94">
                  <c:v>50.808022223129186</c:v>
                </c:pt>
                <c:pt idx="95">
                  <c:v>50.776748100816263</c:v>
                </c:pt>
                <c:pt idx="96">
                  <c:v>50.699904790734635</c:v>
                </c:pt>
                <c:pt idx="97">
                  <c:v>50.660559911661174</c:v>
                </c:pt>
                <c:pt idx="98">
                  <c:v>50.566514920495059</c:v>
                </c:pt>
                <c:pt idx="99">
                  <c:v>50.636908328445557</c:v>
                </c:pt>
                <c:pt idx="100">
                  <c:v>50.752933995600998</c:v>
                </c:pt>
                <c:pt idx="101">
                  <c:v>50.834499596040899</c:v>
                </c:pt>
                <c:pt idx="102">
                  <c:v>50.950642336436815</c:v>
                </c:pt>
                <c:pt idx="103">
                  <c:v>51.122749602793135</c:v>
                </c:pt>
                <c:pt idx="104">
                  <c:v>51.26273894251382</c:v>
                </c:pt>
                <c:pt idx="105">
                  <c:v>51.351958648262439</c:v>
                </c:pt>
                <c:pt idx="106">
                  <c:v>51.363683883436195</c:v>
                </c:pt>
                <c:pt idx="107">
                  <c:v>51.408025995092572</c:v>
                </c:pt>
                <c:pt idx="108">
                  <c:v>51.444952195583312</c:v>
                </c:pt>
                <c:pt idx="109">
                  <c:v>51.472223176024983</c:v>
                </c:pt>
                <c:pt idx="110">
                  <c:v>51.455027058422488</c:v>
                </c:pt>
                <c:pt idx="111">
                  <c:v>51.425637352580239</c:v>
                </c:pt>
                <c:pt idx="112">
                  <c:v>51.266016517322214</c:v>
                </c:pt>
                <c:pt idx="113">
                  <c:v>51.091550065589992</c:v>
                </c:pt>
                <c:pt idx="114">
                  <c:v>50.920616659030991</c:v>
                </c:pt>
                <c:pt idx="115">
                  <c:v>50.836343093127894</c:v>
                </c:pt>
                <c:pt idx="116">
                  <c:v>50.734658083815106</c:v>
                </c:pt>
                <c:pt idx="117">
                  <c:v>50.637178575433602</c:v>
                </c:pt>
                <c:pt idx="118">
                  <c:v>50.660753217890246</c:v>
                </c:pt>
                <c:pt idx="119">
                  <c:v>50.662094596101227</c:v>
                </c:pt>
                <c:pt idx="120">
                  <c:v>50.754731736491109</c:v>
                </c:pt>
                <c:pt idx="121">
                  <c:v>50.631393762842002</c:v>
                </c:pt>
                <c:pt idx="122">
                  <c:v>50.381256586557804</c:v>
                </c:pt>
                <c:pt idx="123">
                  <c:v>50.256507427902022</c:v>
                </c:pt>
                <c:pt idx="124">
                  <c:v>50.253551985111827</c:v>
                </c:pt>
                <c:pt idx="125">
                  <c:v>50.313501586600651</c:v>
                </c:pt>
                <c:pt idx="126">
                  <c:v>50.366462627940592</c:v>
                </c:pt>
                <c:pt idx="127">
                  <c:v>50.415121165146537</c:v>
                </c:pt>
                <c:pt idx="128">
                  <c:v>50.479784148631886</c:v>
                </c:pt>
                <c:pt idx="129">
                  <c:v>50.5379808337687</c:v>
                </c:pt>
                <c:pt idx="130">
                  <c:v>50.681787750391834</c:v>
                </c:pt>
                <c:pt idx="131">
                  <c:v>50.840034475352653</c:v>
                </c:pt>
                <c:pt idx="132">
                  <c:v>51.044072327817389</c:v>
                </c:pt>
                <c:pt idx="133">
                  <c:v>51.257520495035649</c:v>
                </c:pt>
                <c:pt idx="134">
                  <c:v>51.472481745532093</c:v>
                </c:pt>
                <c:pt idx="135">
                  <c:v>51.661971570978892</c:v>
                </c:pt>
                <c:pt idx="136">
                  <c:v>51.858351213881001</c:v>
                </c:pt>
                <c:pt idx="137">
                  <c:v>51.948631892492898</c:v>
                </c:pt>
                <c:pt idx="138">
                  <c:v>52.310137703243612</c:v>
                </c:pt>
                <c:pt idx="139">
                  <c:v>52.624561032919253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6A-4D93-A22C-55F8A7112966}"/>
            </c:ext>
          </c:extLst>
        </c:ser>
        <c:ser>
          <c:idx val="2"/>
          <c:order val="2"/>
          <c:tx>
            <c:strRef>
              <c:f>'7.2.11-16'!$M$1:$M$2</c:f>
              <c:strCache>
                <c:ptCount val="2"/>
                <c:pt idx="0">
                  <c:v>Option 2</c:v>
                </c:pt>
                <c:pt idx="1">
                  <c:v>- Interval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'7.2.11-16'!$M$3:$M$142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50.264474669095662</c:v>
                </c:pt>
                <c:pt idx="5">
                  <c:v>50.052847985395665</c:v>
                </c:pt>
                <c:pt idx="6">
                  <c:v>49.859444070065663</c:v>
                </c:pt>
                <c:pt idx="7">
                  <c:v>49.732414146268667</c:v>
                </c:pt>
                <c:pt idx="8">
                  <c:v>49.506382314851365</c:v>
                </c:pt>
                <c:pt idx="9">
                  <c:v>49.446994366575801</c:v>
                </c:pt>
                <c:pt idx="10">
                  <c:v>49.185813413127782</c:v>
                </c:pt>
                <c:pt idx="11">
                  <c:v>48.908616155024575</c:v>
                </c:pt>
                <c:pt idx="12">
                  <c:v>48.681675522731688</c:v>
                </c:pt>
                <c:pt idx="13">
                  <c:v>48.447052953668084</c:v>
                </c:pt>
                <c:pt idx="14">
                  <c:v>48.413248841510836</c:v>
                </c:pt>
                <c:pt idx="15">
                  <c:v>48.333831740569323</c:v>
                </c:pt>
                <c:pt idx="16">
                  <c:v>48.299591049721961</c:v>
                </c:pt>
                <c:pt idx="17">
                  <c:v>48.175687327959338</c:v>
                </c:pt>
                <c:pt idx="18">
                  <c:v>48.146482878372979</c:v>
                </c:pt>
                <c:pt idx="19">
                  <c:v>48.417098673745251</c:v>
                </c:pt>
                <c:pt idx="20">
                  <c:v>48.623417789580294</c:v>
                </c:pt>
                <c:pt idx="21">
                  <c:v>48.641547693831832</c:v>
                </c:pt>
                <c:pt idx="22">
                  <c:v>48.575555707658218</c:v>
                </c:pt>
                <c:pt idx="23">
                  <c:v>48.500485020101962</c:v>
                </c:pt>
                <c:pt idx="24">
                  <c:v>48.252625701301334</c:v>
                </c:pt>
                <c:pt idx="25">
                  <c:v>47.956062314380766</c:v>
                </c:pt>
                <c:pt idx="26">
                  <c:v>47.676416866152259</c:v>
                </c:pt>
                <c:pt idx="27">
                  <c:v>47.466870262746603</c:v>
                </c:pt>
                <c:pt idx="28">
                  <c:v>47.27631851968151</c:v>
                </c:pt>
                <c:pt idx="29">
                  <c:v>47.184191450922924</c:v>
                </c:pt>
                <c:pt idx="30">
                  <c:v>47.195032689040197</c:v>
                </c:pt>
                <c:pt idx="31">
                  <c:v>47.336047703345749</c:v>
                </c:pt>
                <c:pt idx="32">
                  <c:v>47.440262516220741</c:v>
                </c:pt>
                <c:pt idx="33">
                  <c:v>47.497540547808235</c:v>
                </c:pt>
                <c:pt idx="34">
                  <c:v>47.631003876236974</c:v>
                </c:pt>
                <c:pt idx="35">
                  <c:v>47.606046071822846</c:v>
                </c:pt>
                <c:pt idx="36">
                  <c:v>47.601348247850126</c:v>
                </c:pt>
                <c:pt idx="37">
                  <c:v>47.670150906274685</c:v>
                </c:pt>
                <c:pt idx="38">
                  <c:v>47.653121098856779</c:v>
                </c:pt>
                <c:pt idx="39">
                  <c:v>47.596344472180661</c:v>
                </c:pt>
                <c:pt idx="40">
                  <c:v>47.713019108172162</c:v>
                </c:pt>
                <c:pt idx="41">
                  <c:v>47.854541680564509</c:v>
                </c:pt>
                <c:pt idx="42">
                  <c:v>47.922697495717628</c:v>
                </c:pt>
                <c:pt idx="43">
                  <c:v>47.952456929355435</c:v>
                </c:pt>
                <c:pt idx="44">
                  <c:v>47.880550119629461</c:v>
                </c:pt>
                <c:pt idx="45">
                  <c:v>47.877022190876083</c:v>
                </c:pt>
                <c:pt idx="46">
                  <c:v>47.991288454998042</c:v>
                </c:pt>
                <c:pt idx="47">
                  <c:v>48.016162592707801</c:v>
                </c:pt>
                <c:pt idx="48">
                  <c:v>48.139213516646592</c:v>
                </c:pt>
                <c:pt idx="49">
                  <c:v>48.259828248191504</c:v>
                </c:pt>
                <c:pt idx="50">
                  <c:v>48.409831606581918</c:v>
                </c:pt>
                <c:pt idx="51">
                  <c:v>48.61983912913329</c:v>
                </c:pt>
                <c:pt idx="52">
                  <c:v>48.83943999942953</c:v>
                </c:pt>
                <c:pt idx="53">
                  <c:v>48.921613282696143</c:v>
                </c:pt>
                <c:pt idx="54">
                  <c:v>49.032084537636095</c:v>
                </c:pt>
                <c:pt idx="55">
                  <c:v>49.152233567082057</c:v>
                </c:pt>
                <c:pt idx="56">
                  <c:v>49.250498793583418</c:v>
                </c:pt>
                <c:pt idx="57">
                  <c:v>49.362622997434642</c:v>
                </c:pt>
                <c:pt idx="58">
                  <c:v>49.397412480900741</c:v>
                </c:pt>
                <c:pt idx="59">
                  <c:v>49.544190416020228</c:v>
                </c:pt>
                <c:pt idx="60">
                  <c:v>49.709845357627778</c:v>
                </c:pt>
                <c:pt idx="61">
                  <c:v>49.87669900507457</c:v>
                </c:pt>
                <c:pt idx="62">
                  <c:v>50.060422087776679</c:v>
                </c:pt>
                <c:pt idx="63">
                  <c:v>50.211956262208574</c:v>
                </c:pt>
                <c:pt idx="64">
                  <c:v>50.262476519197286</c:v>
                </c:pt>
                <c:pt idx="65">
                  <c:v>50.363211150487125</c:v>
                </c:pt>
                <c:pt idx="66">
                  <c:v>50.388736718647976</c:v>
                </c:pt>
                <c:pt idx="67">
                  <c:v>50.407762029992746</c:v>
                </c:pt>
                <c:pt idx="68">
                  <c:v>50.414029110203039</c:v>
                </c:pt>
                <c:pt idx="69">
                  <c:v>50.453224282392306</c:v>
                </c:pt>
                <c:pt idx="70">
                  <c:v>50.557582837362645</c:v>
                </c:pt>
                <c:pt idx="71">
                  <c:v>50.652492636835944</c:v>
                </c:pt>
                <c:pt idx="72">
                  <c:v>50.766531756361914</c:v>
                </c:pt>
                <c:pt idx="73">
                  <c:v>50.949105863935287</c:v>
                </c:pt>
                <c:pt idx="74">
                  <c:v>51.106514260751325</c:v>
                </c:pt>
                <c:pt idx="75">
                  <c:v>51.169229617885762</c:v>
                </c:pt>
                <c:pt idx="76">
                  <c:v>51.244424439306748</c:v>
                </c:pt>
                <c:pt idx="77">
                  <c:v>50.917338578585642</c:v>
                </c:pt>
                <c:pt idx="78">
                  <c:v>50.655529303936646</c:v>
                </c:pt>
                <c:pt idx="79">
                  <c:v>50.353778256752548</c:v>
                </c:pt>
                <c:pt idx="80">
                  <c:v>50.032857114286863</c:v>
                </c:pt>
                <c:pt idx="81">
                  <c:v>49.641390486067742</c:v>
                </c:pt>
                <c:pt idx="82">
                  <c:v>49.286109520670536</c:v>
                </c:pt>
                <c:pt idx="83">
                  <c:v>49.039387651813051</c:v>
                </c:pt>
                <c:pt idx="84">
                  <c:v>48.73542486984131</c:v>
                </c:pt>
                <c:pt idx="85">
                  <c:v>48.470740466066744</c:v>
                </c:pt>
                <c:pt idx="86">
                  <c:v>48.239432802669633</c:v>
                </c:pt>
                <c:pt idx="87">
                  <c:v>48.075666605612234</c:v>
                </c:pt>
                <c:pt idx="88">
                  <c:v>47.896696128260572</c:v>
                </c:pt>
                <c:pt idx="89">
                  <c:v>47.829378598644084</c:v>
                </c:pt>
                <c:pt idx="90">
                  <c:v>47.771753421989246</c:v>
                </c:pt>
                <c:pt idx="91">
                  <c:v>47.765288262999889</c:v>
                </c:pt>
                <c:pt idx="92">
                  <c:v>47.717033119909466</c:v>
                </c:pt>
                <c:pt idx="93">
                  <c:v>47.74762119112809</c:v>
                </c:pt>
                <c:pt idx="94">
                  <c:v>47.679745055224842</c:v>
                </c:pt>
                <c:pt idx="95">
                  <c:v>47.64847093291192</c:v>
                </c:pt>
                <c:pt idx="96">
                  <c:v>47.571627622830292</c:v>
                </c:pt>
                <c:pt idx="97">
                  <c:v>47.532282743756831</c:v>
                </c:pt>
                <c:pt idx="98">
                  <c:v>47.438237752590716</c:v>
                </c:pt>
                <c:pt idx="99">
                  <c:v>47.508631160541213</c:v>
                </c:pt>
                <c:pt idx="100">
                  <c:v>47.624656827696654</c:v>
                </c:pt>
                <c:pt idx="101">
                  <c:v>47.706222428136556</c:v>
                </c:pt>
                <c:pt idx="102">
                  <c:v>47.822365168532471</c:v>
                </c:pt>
                <c:pt idx="103">
                  <c:v>47.994472434888792</c:v>
                </c:pt>
                <c:pt idx="104">
                  <c:v>48.134461774609477</c:v>
                </c:pt>
                <c:pt idx="105">
                  <c:v>48.223681480358096</c:v>
                </c:pt>
                <c:pt idx="106">
                  <c:v>48.235406715531852</c:v>
                </c:pt>
                <c:pt idx="107">
                  <c:v>48.279748827188229</c:v>
                </c:pt>
                <c:pt idx="108">
                  <c:v>48.316675027678968</c:v>
                </c:pt>
                <c:pt idx="109">
                  <c:v>48.343946008120639</c:v>
                </c:pt>
                <c:pt idx="110">
                  <c:v>48.326749890518144</c:v>
                </c:pt>
                <c:pt idx="111">
                  <c:v>48.297360184675895</c:v>
                </c:pt>
                <c:pt idx="112">
                  <c:v>48.13773934941787</c:v>
                </c:pt>
                <c:pt idx="113">
                  <c:v>47.963272897685648</c:v>
                </c:pt>
                <c:pt idx="114">
                  <c:v>47.792339491126647</c:v>
                </c:pt>
                <c:pt idx="115">
                  <c:v>47.708065925223551</c:v>
                </c:pt>
                <c:pt idx="116">
                  <c:v>47.606380915910762</c:v>
                </c:pt>
                <c:pt idx="117">
                  <c:v>47.508901407529258</c:v>
                </c:pt>
                <c:pt idx="118">
                  <c:v>47.532476049985902</c:v>
                </c:pt>
                <c:pt idx="119">
                  <c:v>47.533817428196883</c:v>
                </c:pt>
                <c:pt idx="120">
                  <c:v>47.626454568586766</c:v>
                </c:pt>
                <c:pt idx="121">
                  <c:v>47.503116594937659</c:v>
                </c:pt>
                <c:pt idx="122">
                  <c:v>47.25297941865346</c:v>
                </c:pt>
                <c:pt idx="123">
                  <c:v>47.128230259997679</c:v>
                </c:pt>
                <c:pt idx="124">
                  <c:v>47.125274817207483</c:v>
                </c:pt>
                <c:pt idx="125">
                  <c:v>47.185224418696308</c:v>
                </c:pt>
                <c:pt idx="126">
                  <c:v>47.238185460036249</c:v>
                </c:pt>
                <c:pt idx="127">
                  <c:v>47.286843997242194</c:v>
                </c:pt>
                <c:pt idx="128">
                  <c:v>47.351506980727542</c:v>
                </c:pt>
                <c:pt idx="129">
                  <c:v>47.409703665864356</c:v>
                </c:pt>
                <c:pt idx="130">
                  <c:v>47.55351058248749</c:v>
                </c:pt>
                <c:pt idx="131">
                  <c:v>47.711757307448309</c:v>
                </c:pt>
                <c:pt idx="132">
                  <c:v>47.915795159913046</c:v>
                </c:pt>
                <c:pt idx="133">
                  <c:v>48.129243327131306</c:v>
                </c:pt>
                <c:pt idx="134">
                  <c:v>48.34420457762775</c:v>
                </c:pt>
                <c:pt idx="135">
                  <c:v>48.533694403074549</c:v>
                </c:pt>
                <c:pt idx="136">
                  <c:v>48.730074045976657</c:v>
                </c:pt>
                <c:pt idx="137">
                  <c:v>48.820354724588555</c:v>
                </c:pt>
                <c:pt idx="138">
                  <c:v>49.181860535339268</c:v>
                </c:pt>
                <c:pt idx="139">
                  <c:v>49.49628386501491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6A-4D93-A22C-55F8A7112966}"/>
            </c:ext>
          </c:extLst>
        </c:ser>
        <c:ser>
          <c:idx val="3"/>
          <c:order val="3"/>
          <c:tx>
            <c:strRef>
              <c:f>'7.2.11-16'!$N$1:$N$2</c:f>
              <c:strCache>
                <c:ptCount val="2"/>
                <c:pt idx="0">
                  <c:v>Option 2</c:v>
                </c:pt>
                <c:pt idx="1">
                  <c:v>+ Interval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'7.2.11-16'!$N$3:$N$142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56.521029004904349</c:v>
                </c:pt>
                <c:pt idx="5">
                  <c:v>56.309402321204352</c:v>
                </c:pt>
                <c:pt idx="6">
                  <c:v>56.11599840587435</c:v>
                </c:pt>
                <c:pt idx="7">
                  <c:v>55.988968482077354</c:v>
                </c:pt>
                <c:pt idx="8">
                  <c:v>55.762936650660052</c:v>
                </c:pt>
                <c:pt idx="9">
                  <c:v>55.703548702384488</c:v>
                </c:pt>
                <c:pt idx="10">
                  <c:v>55.442367748936469</c:v>
                </c:pt>
                <c:pt idx="11">
                  <c:v>55.165170490833262</c:v>
                </c:pt>
                <c:pt idx="12">
                  <c:v>54.938229858540375</c:v>
                </c:pt>
                <c:pt idx="13">
                  <c:v>54.703607289476771</c:v>
                </c:pt>
                <c:pt idx="14">
                  <c:v>54.669803177319523</c:v>
                </c:pt>
                <c:pt idx="15">
                  <c:v>54.59038607637801</c:v>
                </c:pt>
                <c:pt idx="16">
                  <c:v>54.556145385530648</c:v>
                </c:pt>
                <c:pt idx="17">
                  <c:v>54.432241663768025</c:v>
                </c:pt>
                <c:pt idx="18">
                  <c:v>54.403037214181666</c:v>
                </c:pt>
                <c:pt idx="19">
                  <c:v>54.673653009553938</c:v>
                </c:pt>
                <c:pt idx="20">
                  <c:v>54.879972125388981</c:v>
                </c:pt>
                <c:pt idx="21">
                  <c:v>54.898102029640519</c:v>
                </c:pt>
                <c:pt idx="22">
                  <c:v>54.832110043466905</c:v>
                </c:pt>
                <c:pt idx="23">
                  <c:v>54.757039355910649</c:v>
                </c:pt>
                <c:pt idx="24">
                  <c:v>54.509180037110021</c:v>
                </c:pt>
                <c:pt idx="25">
                  <c:v>54.212616650189453</c:v>
                </c:pt>
                <c:pt idx="26">
                  <c:v>53.932971201960946</c:v>
                </c:pt>
                <c:pt idx="27">
                  <c:v>53.72342459855529</c:v>
                </c:pt>
                <c:pt idx="28">
                  <c:v>53.532872855490197</c:v>
                </c:pt>
                <c:pt idx="29">
                  <c:v>53.440745786731611</c:v>
                </c:pt>
                <c:pt idx="30">
                  <c:v>53.451587024848884</c:v>
                </c:pt>
                <c:pt idx="31">
                  <c:v>53.592602039154436</c:v>
                </c:pt>
                <c:pt idx="32">
                  <c:v>53.696816852029428</c:v>
                </c:pt>
                <c:pt idx="33">
                  <c:v>53.754094883616922</c:v>
                </c:pt>
                <c:pt idx="34">
                  <c:v>53.887558212045661</c:v>
                </c:pt>
                <c:pt idx="35">
                  <c:v>53.862600407631533</c:v>
                </c:pt>
                <c:pt idx="36">
                  <c:v>53.857902583658813</c:v>
                </c:pt>
                <c:pt idx="37">
                  <c:v>53.926705242083372</c:v>
                </c:pt>
                <c:pt idx="38">
                  <c:v>53.909675434665466</c:v>
                </c:pt>
                <c:pt idx="39">
                  <c:v>53.852898807989348</c:v>
                </c:pt>
                <c:pt idx="40">
                  <c:v>53.969573443980849</c:v>
                </c:pt>
                <c:pt idx="41">
                  <c:v>54.111096016373196</c:v>
                </c:pt>
                <c:pt idx="42">
                  <c:v>54.179251831526315</c:v>
                </c:pt>
                <c:pt idx="43">
                  <c:v>54.209011265164122</c:v>
                </c:pt>
                <c:pt idx="44">
                  <c:v>54.137104455438148</c:v>
                </c:pt>
                <c:pt idx="45">
                  <c:v>54.13357652668477</c:v>
                </c:pt>
                <c:pt idx="46">
                  <c:v>54.247842790806729</c:v>
                </c:pt>
                <c:pt idx="47">
                  <c:v>54.272716928516488</c:v>
                </c:pt>
                <c:pt idx="48">
                  <c:v>54.395767852455279</c:v>
                </c:pt>
                <c:pt idx="49">
                  <c:v>54.516382584000191</c:v>
                </c:pt>
                <c:pt idx="50">
                  <c:v>54.666385942390605</c:v>
                </c:pt>
                <c:pt idx="51">
                  <c:v>54.876393464941977</c:v>
                </c:pt>
                <c:pt idx="52">
                  <c:v>55.095994335238217</c:v>
                </c:pt>
                <c:pt idx="53">
                  <c:v>55.17816761850483</c:v>
                </c:pt>
                <c:pt idx="54">
                  <c:v>55.288638873444782</c:v>
                </c:pt>
                <c:pt idx="55">
                  <c:v>55.408787902890744</c:v>
                </c:pt>
                <c:pt idx="56">
                  <c:v>55.507053129392105</c:v>
                </c:pt>
                <c:pt idx="57">
                  <c:v>55.619177333243329</c:v>
                </c:pt>
                <c:pt idx="58">
                  <c:v>55.653966816709428</c:v>
                </c:pt>
                <c:pt idx="59">
                  <c:v>55.800744751828915</c:v>
                </c:pt>
                <c:pt idx="60">
                  <c:v>55.966399693436465</c:v>
                </c:pt>
                <c:pt idx="61">
                  <c:v>56.133253340883257</c:v>
                </c:pt>
                <c:pt idx="62">
                  <c:v>56.316976423585366</c:v>
                </c:pt>
                <c:pt idx="63">
                  <c:v>56.468510598017261</c:v>
                </c:pt>
                <c:pt idx="64">
                  <c:v>56.519030855005973</c:v>
                </c:pt>
                <c:pt idx="65">
                  <c:v>56.619765486295812</c:v>
                </c:pt>
                <c:pt idx="66">
                  <c:v>56.645291054456663</c:v>
                </c:pt>
                <c:pt idx="67">
                  <c:v>56.664316365801433</c:v>
                </c:pt>
                <c:pt idx="68">
                  <c:v>56.670583446011726</c:v>
                </c:pt>
                <c:pt idx="69">
                  <c:v>56.709778618200993</c:v>
                </c:pt>
                <c:pt idx="70">
                  <c:v>56.814137173171332</c:v>
                </c:pt>
                <c:pt idx="71">
                  <c:v>56.909046972644632</c:v>
                </c:pt>
                <c:pt idx="72">
                  <c:v>57.023086092170601</c:v>
                </c:pt>
                <c:pt idx="73">
                  <c:v>57.205660199743974</c:v>
                </c:pt>
                <c:pt idx="74">
                  <c:v>57.363068596560012</c:v>
                </c:pt>
                <c:pt idx="75">
                  <c:v>57.425783953694449</c:v>
                </c:pt>
                <c:pt idx="76">
                  <c:v>57.500978775115435</c:v>
                </c:pt>
                <c:pt idx="77">
                  <c:v>57.17389291439433</c:v>
                </c:pt>
                <c:pt idx="78">
                  <c:v>56.912083639745333</c:v>
                </c:pt>
                <c:pt idx="79">
                  <c:v>56.610332592561235</c:v>
                </c:pt>
                <c:pt idx="80">
                  <c:v>56.28941145009555</c:v>
                </c:pt>
                <c:pt idx="81">
                  <c:v>55.897944821876429</c:v>
                </c:pt>
                <c:pt idx="82">
                  <c:v>55.542663856479223</c:v>
                </c:pt>
                <c:pt idx="83">
                  <c:v>55.295941987621738</c:v>
                </c:pt>
                <c:pt idx="84">
                  <c:v>54.991979205649997</c:v>
                </c:pt>
                <c:pt idx="85">
                  <c:v>54.727294801875431</c:v>
                </c:pt>
                <c:pt idx="86">
                  <c:v>54.49598713847832</c:v>
                </c:pt>
                <c:pt idx="87">
                  <c:v>54.332220941420921</c:v>
                </c:pt>
                <c:pt idx="88">
                  <c:v>54.153250464069259</c:v>
                </c:pt>
                <c:pt idx="89">
                  <c:v>54.085932934452771</c:v>
                </c:pt>
                <c:pt idx="90">
                  <c:v>54.028307757797933</c:v>
                </c:pt>
                <c:pt idx="91">
                  <c:v>54.021842598808576</c:v>
                </c:pt>
                <c:pt idx="92">
                  <c:v>53.973587455718153</c:v>
                </c:pt>
                <c:pt idx="93">
                  <c:v>54.004175526936777</c:v>
                </c:pt>
                <c:pt idx="94">
                  <c:v>53.936299391033529</c:v>
                </c:pt>
                <c:pt idx="95">
                  <c:v>53.905025268720607</c:v>
                </c:pt>
                <c:pt idx="96">
                  <c:v>53.828181958638979</c:v>
                </c:pt>
                <c:pt idx="97">
                  <c:v>53.788837079565518</c:v>
                </c:pt>
                <c:pt idx="98">
                  <c:v>53.694792088399403</c:v>
                </c:pt>
                <c:pt idx="99">
                  <c:v>53.765185496349901</c:v>
                </c:pt>
                <c:pt idx="100">
                  <c:v>53.881211163505341</c:v>
                </c:pt>
                <c:pt idx="101">
                  <c:v>53.962776763945243</c:v>
                </c:pt>
                <c:pt idx="102">
                  <c:v>54.078919504341158</c:v>
                </c:pt>
                <c:pt idx="103">
                  <c:v>54.251026770697479</c:v>
                </c:pt>
                <c:pt idx="104">
                  <c:v>54.391016110418164</c:v>
                </c:pt>
                <c:pt idx="105">
                  <c:v>54.480235816166783</c:v>
                </c:pt>
                <c:pt idx="106">
                  <c:v>54.491961051340539</c:v>
                </c:pt>
                <c:pt idx="107">
                  <c:v>54.536303162996916</c:v>
                </c:pt>
                <c:pt idx="108">
                  <c:v>54.573229363487656</c:v>
                </c:pt>
                <c:pt idx="109">
                  <c:v>54.600500343929326</c:v>
                </c:pt>
                <c:pt idx="110">
                  <c:v>54.583304226326831</c:v>
                </c:pt>
                <c:pt idx="111">
                  <c:v>54.553914520484582</c:v>
                </c:pt>
                <c:pt idx="112">
                  <c:v>54.394293685226557</c:v>
                </c:pt>
                <c:pt idx="113">
                  <c:v>54.219827233494335</c:v>
                </c:pt>
                <c:pt idx="114">
                  <c:v>54.048893826935334</c:v>
                </c:pt>
                <c:pt idx="115">
                  <c:v>53.964620261032238</c:v>
                </c:pt>
                <c:pt idx="116">
                  <c:v>53.862935251719449</c:v>
                </c:pt>
                <c:pt idx="117">
                  <c:v>53.765455743337945</c:v>
                </c:pt>
                <c:pt idx="118">
                  <c:v>53.78903038579459</c:v>
                </c:pt>
                <c:pt idx="119">
                  <c:v>53.79037176400557</c:v>
                </c:pt>
                <c:pt idx="120">
                  <c:v>53.883008904395453</c:v>
                </c:pt>
                <c:pt idx="121">
                  <c:v>53.759670930746346</c:v>
                </c:pt>
                <c:pt idx="122">
                  <c:v>53.509533754462147</c:v>
                </c:pt>
                <c:pt idx="123">
                  <c:v>53.384784595806366</c:v>
                </c:pt>
                <c:pt idx="124">
                  <c:v>53.38182915301617</c:v>
                </c:pt>
                <c:pt idx="125">
                  <c:v>53.441778754504995</c:v>
                </c:pt>
                <c:pt idx="126">
                  <c:v>53.494739795844936</c:v>
                </c:pt>
                <c:pt idx="127">
                  <c:v>53.543398333050881</c:v>
                </c:pt>
                <c:pt idx="128">
                  <c:v>53.608061316536229</c:v>
                </c:pt>
                <c:pt idx="129">
                  <c:v>53.666258001673043</c:v>
                </c:pt>
                <c:pt idx="130">
                  <c:v>53.810064918296177</c:v>
                </c:pt>
                <c:pt idx="131">
                  <c:v>53.968311643256996</c:v>
                </c:pt>
                <c:pt idx="132">
                  <c:v>54.172349495721733</c:v>
                </c:pt>
                <c:pt idx="133">
                  <c:v>54.385797662939993</c:v>
                </c:pt>
                <c:pt idx="134">
                  <c:v>54.600758913436437</c:v>
                </c:pt>
                <c:pt idx="135">
                  <c:v>54.790248738883236</c:v>
                </c:pt>
                <c:pt idx="136">
                  <c:v>54.986628381785344</c:v>
                </c:pt>
                <c:pt idx="137">
                  <c:v>55.076909060397242</c:v>
                </c:pt>
                <c:pt idx="138">
                  <c:v>55.438414871147955</c:v>
                </c:pt>
                <c:pt idx="139">
                  <c:v>55.752838200823597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6A-4D93-A22C-55F8A7112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371536"/>
        <c:axId val="477371864"/>
      </c:lineChart>
      <c:catAx>
        <c:axId val="477371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71864"/>
        <c:crosses val="autoZero"/>
        <c:auto val="1"/>
        <c:lblAlgn val="ctr"/>
        <c:lblOffset val="100"/>
        <c:noMultiLvlLbl val="0"/>
      </c:catAx>
      <c:valAx>
        <c:axId val="477371864"/>
        <c:scaling>
          <c:orientation val="minMax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7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'7.2.11-16'!$B$2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'7.2.11-16'!$B$3:$B$142</c:f>
              <c:numCache>
                <c:formatCode>0.00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E9-4DD5-B7A7-A5420C4EDB0F}"/>
            </c:ext>
          </c:extLst>
        </c:ser>
        <c:ser>
          <c:idx val="1"/>
          <c:order val="1"/>
          <c:tx>
            <c:strRef>
              <c:f>'7.2.11-16'!$C$2</c:f>
              <c:strCache>
                <c:ptCount val="1"/>
                <c:pt idx="0">
                  <c:v>Exp. Smooth. a=0.3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'7.2.11-16'!$C$3:$C$142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53.721252700000001</c:v>
                </c:pt>
                <c:pt idx="3">
                  <c:v>53.645312930000003</c:v>
                </c:pt>
                <c:pt idx="4">
                  <c:v>53.392751837000006</c:v>
                </c:pt>
                <c:pt idx="5">
                  <c:v>53.181125153300009</c:v>
                </c:pt>
                <c:pt idx="6">
                  <c:v>52.987721237970007</c:v>
                </c:pt>
                <c:pt idx="7">
                  <c:v>52.86069131417301</c:v>
                </c:pt>
                <c:pt idx="8">
                  <c:v>52.634659482755708</c:v>
                </c:pt>
                <c:pt idx="9">
                  <c:v>52.575271534480144</c:v>
                </c:pt>
                <c:pt idx="10">
                  <c:v>52.314090581032126</c:v>
                </c:pt>
                <c:pt idx="11">
                  <c:v>52.036893322928918</c:v>
                </c:pt>
                <c:pt idx="12">
                  <c:v>51.809952690636031</c:v>
                </c:pt>
                <c:pt idx="13">
                  <c:v>51.575330121572428</c:v>
                </c:pt>
                <c:pt idx="14">
                  <c:v>51.541526009415179</c:v>
                </c:pt>
                <c:pt idx="15">
                  <c:v>51.462108908473667</c:v>
                </c:pt>
                <c:pt idx="16">
                  <c:v>51.427868217626305</c:v>
                </c:pt>
                <c:pt idx="17">
                  <c:v>51.303964495863681</c:v>
                </c:pt>
                <c:pt idx="18">
                  <c:v>51.274760046277322</c:v>
                </c:pt>
                <c:pt idx="19">
                  <c:v>51.545375841649594</c:v>
                </c:pt>
                <c:pt idx="20">
                  <c:v>51.751694957484638</c:v>
                </c:pt>
                <c:pt idx="21">
                  <c:v>51.769824861736176</c:v>
                </c:pt>
                <c:pt idx="22">
                  <c:v>51.703832875562561</c:v>
                </c:pt>
                <c:pt idx="23">
                  <c:v>51.628762188006306</c:v>
                </c:pt>
                <c:pt idx="24">
                  <c:v>51.380902869205677</c:v>
                </c:pt>
                <c:pt idx="25">
                  <c:v>51.08433948228511</c:v>
                </c:pt>
                <c:pt idx="26">
                  <c:v>50.804694034056602</c:v>
                </c:pt>
                <c:pt idx="27">
                  <c:v>50.595147430650947</c:v>
                </c:pt>
                <c:pt idx="28">
                  <c:v>50.404595687585854</c:v>
                </c:pt>
                <c:pt idx="29">
                  <c:v>50.312468618827268</c:v>
                </c:pt>
                <c:pt idx="30">
                  <c:v>50.32330985694454</c:v>
                </c:pt>
                <c:pt idx="31">
                  <c:v>50.464324871250092</c:v>
                </c:pt>
                <c:pt idx="32">
                  <c:v>50.568539684125085</c:v>
                </c:pt>
                <c:pt idx="33">
                  <c:v>50.625817715712579</c:v>
                </c:pt>
                <c:pt idx="34">
                  <c:v>50.759281044141318</c:v>
                </c:pt>
                <c:pt idx="35">
                  <c:v>50.734323239727189</c:v>
                </c:pt>
                <c:pt idx="36">
                  <c:v>50.729625415754469</c:v>
                </c:pt>
                <c:pt idx="37">
                  <c:v>50.798428074179029</c:v>
                </c:pt>
                <c:pt idx="38">
                  <c:v>50.781398266761123</c:v>
                </c:pt>
                <c:pt idx="39">
                  <c:v>50.724621640085005</c:v>
                </c:pt>
                <c:pt idx="40">
                  <c:v>50.841296276076505</c:v>
                </c:pt>
                <c:pt idx="41">
                  <c:v>50.982818848468852</c:v>
                </c:pt>
                <c:pt idx="42">
                  <c:v>51.050974663621972</c:v>
                </c:pt>
                <c:pt idx="43">
                  <c:v>51.080734097259779</c:v>
                </c:pt>
                <c:pt idx="44">
                  <c:v>51.008827287533805</c:v>
                </c:pt>
                <c:pt idx="45">
                  <c:v>51.005299358780427</c:v>
                </c:pt>
                <c:pt idx="46">
                  <c:v>51.119565622902385</c:v>
                </c:pt>
                <c:pt idx="47">
                  <c:v>51.144439760612144</c:v>
                </c:pt>
                <c:pt idx="48">
                  <c:v>51.267490684550935</c:v>
                </c:pt>
                <c:pt idx="49">
                  <c:v>51.388105416095847</c:v>
                </c:pt>
                <c:pt idx="50">
                  <c:v>51.538108774486261</c:v>
                </c:pt>
                <c:pt idx="51">
                  <c:v>51.748116297037633</c:v>
                </c:pt>
                <c:pt idx="52">
                  <c:v>51.967717167333873</c:v>
                </c:pt>
                <c:pt idx="53">
                  <c:v>52.049890450600486</c:v>
                </c:pt>
                <c:pt idx="54">
                  <c:v>52.160361705540438</c:v>
                </c:pt>
                <c:pt idx="55">
                  <c:v>52.2805107349864</c:v>
                </c:pt>
                <c:pt idx="56">
                  <c:v>52.378775961487761</c:v>
                </c:pt>
                <c:pt idx="57">
                  <c:v>52.490900165338985</c:v>
                </c:pt>
                <c:pt idx="58">
                  <c:v>52.525689648805084</c:v>
                </c:pt>
                <c:pt idx="59">
                  <c:v>52.672467583924572</c:v>
                </c:pt>
                <c:pt idx="60">
                  <c:v>52.838122525532121</c:v>
                </c:pt>
                <c:pt idx="61">
                  <c:v>53.004976172978914</c:v>
                </c:pt>
                <c:pt idx="62">
                  <c:v>53.188699255681023</c:v>
                </c:pt>
                <c:pt idx="63">
                  <c:v>53.340233430112917</c:v>
                </c:pt>
                <c:pt idx="64">
                  <c:v>53.390753687101629</c:v>
                </c:pt>
                <c:pt idx="65">
                  <c:v>53.491488318391468</c:v>
                </c:pt>
                <c:pt idx="66">
                  <c:v>53.51701388655232</c:v>
                </c:pt>
                <c:pt idx="67">
                  <c:v>53.53603919789709</c:v>
                </c:pt>
                <c:pt idx="68">
                  <c:v>53.542306278107382</c:v>
                </c:pt>
                <c:pt idx="69">
                  <c:v>53.581501450296649</c:v>
                </c:pt>
                <c:pt idx="70">
                  <c:v>53.685860005266989</c:v>
                </c:pt>
                <c:pt idx="71">
                  <c:v>53.780769804740288</c:v>
                </c:pt>
                <c:pt idx="72">
                  <c:v>53.894808924266258</c:v>
                </c:pt>
                <c:pt idx="73">
                  <c:v>54.077383031839631</c:v>
                </c:pt>
                <c:pt idx="74">
                  <c:v>54.234791428655669</c:v>
                </c:pt>
                <c:pt idx="75">
                  <c:v>54.297506785790105</c:v>
                </c:pt>
                <c:pt idx="76">
                  <c:v>54.372701607211091</c:v>
                </c:pt>
                <c:pt idx="77">
                  <c:v>54.045615746489986</c:v>
                </c:pt>
                <c:pt idx="78">
                  <c:v>53.78380647184099</c:v>
                </c:pt>
                <c:pt idx="79">
                  <c:v>53.482055424656892</c:v>
                </c:pt>
                <c:pt idx="80">
                  <c:v>53.161134282191206</c:v>
                </c:pt>
                <c:pt idx="81">
                  <c:v>52.769667653972085</c:v>
                </c:pt>
                <c:pt idx="82">
                  <c:v>52.414386688574879</c:v>
                </c:pt>
                <c:pt idx="83">
                  <c:v>52.167664819717395</c:v>
                </c:pt>
                <c:pt idx="84">
                  <c:v>51.863702037745654</c:v>
                </c:pt>
                <c:pt idx="85">
                  <c:v>51.599017633971087</c:v>
                </c:pt>
                <c:pt idx="86">
                  <c:v>51.367709970573976</c:v>
                </c:pt>
                <c:pt idx="87">
                  <c:v>51.203943773516578</c:v>
                </c:pt>
                <c:pt idx="88">
                  <c:v>51.024973296164916</c:v>
                </c:pt>
                <c:pt idx="89">
                  <c:v>50.957655766548427</c:v>
                </c:pt>
                <c:pt idx="90">
                  <c:v>50.900030589893589</c:v>
                </c:pt>
                <c:pt idx="91">
                  <c:v>50.893565430904232</c:v>
                </c:pt>
                <c:pt idx="92">
                  <c:v>50.84531028781381</c:v>
                </c:pt>
                <c:pt idx="93">
                  <c:v>50.875898359032433</c:v>
                </c:pt>
                <c:pt idx="94">
                  <c:v>50.808022223129186</c:v>
                </c:pt>
                <c:pt idx="95">
                  <c:v>50.776748100816263</c:v>
                </c:pt>
                <c:pt idx="96">
                  <c:v>50.699904790734635</c:v>
                </c:pt>
                <c:pt idx="97">
                  <c:v>50.660559911661174</c:v>
                </c:pt>
                <c:pt idx="98">
                  <c:v>50.566514920495059</c:v>
                </c:pt>
                <c:pt idx="99">
                  <c:v>50.636908328445557</c:v>
                </c:pt>
                <c:pt idx="100">
                  <c:v>50.752933995600998</c:v>
                </c:pt>
                <c:pt idx="101">
                  <c:v>50.834499596040899</c:v>
                </c:pt>
                <c:pt idx="102">
                  <c:v>50.950642336436815</c:v>
                </c:pt>
                <c:pt idx="103">
                  <c:v>51.122749602793135</c:v>
                </c:pt>
                <c:pt idx="104">
                  <c:v>51.26273894251382</c:v>
                </c:pt>
                <c:pt idx="105">
                  <c:v>51.351958648262439</c:v>
                </c:pt>
                <c:pt idx="106">
                  <c:v>51.363683883436195</c:v>
                </c:pt>
                <c:pt idx="107">
                  <c:v>51.408025995092572</c:v>
                </c:pt>
                <c:pt idx="108">
                  <c:v>51.444952195583312</c:v>
                </c:pt>
                <c:pt idx="109">
                  <c:v>51.472223176024983</c:v>
                </c:pt>
                <c:pt idx="110">
                  <c:v>51.455027058422488</c:v>
                </c:pt>
                <c:pt idx="111">
                  <c:v>51.425637352580239</c:v>
                </c:pt>
                <c:pt idx="112">
                  <c:v>51.266016517322214</c:v>
                </c:pt>
                <c:pt idx="113">
                  <c:v>51.091550065589992</c:v>
                </c:pt>
                <c:pt idx="114">
                  <c:v>50.920616659030991</c:v>
                </c:pt>
                <c:pt idx="115">
                  <c:v>50.836343093127894</c:v>
                </c:pt>
                <c:pt idx="116">
                  <c:v>50.734658083815106</c:v>
                </c:pt>
                <c:pt idx="117">
                  <c:v>50.637178575433602</c:v>
                </c:pt>
                <c:pt idx="118">
                  <c:v>50.660753217890246</c:v>
                </c:pt>
                <c:pt idx="119">
                  <c:v>50.662094596101227</c:v>
                </c:pt>
                <c:pt idx="120">
                  <c:v>50.754731736491109</c:v>
                </c:pt>
                <c:pt idx="121">
                  <c:v>50.631393762842002</c:v>
                </c:pt>
                <c:pt idx="122">
                  <c:v>50.381256586557804</c:v>
                </c:pt>
                <c:pt idx="123">
                  <c:v>50.256507427902022</c:v>
                </c:pt>
                <c:pt idx="124">
                  <c:v>50.253551985111827</c:v>
                </c:pt>
                <c:pt idx="125">
                  <c:v>50.313501586600651</c:v>
                </c:pt>
                <c:pt idx="126">
                  <c:v>50.366462627940592</c:v>
                </c:pt>
                <c:pt idx="127">
                  <c:v>50.415121165146537</c:v>
                </c:pt>
                <c:pt idx="128">
                  <c:v>50.479784148631886</c:v>
                </c:pt>
                <c:pt idx="129">
                  <c:v>50.5379808337687</c:v>
                </c:pt>
                <c:pt idx="130">
                  <c:v>50.681787750391834</c:v>
                </c:pt>
                <c:pt idx="131">
                  <c:v>50.840034475352653</c:v>
                </c:pt>
                <c:pt idx="132">
                  <c:v>51.044072327817389</c:v>
                </c:pt>
                <c:pt idx="133">
                  <c:v>51.257520495035649</c:v>
                </c:pt>
                <c:pt idx="134">
                  <c:v>51.472481745532093</c:v>
                </c:pt>
                <c:pt idx="135">
                  <c:v>51.661971570978892</c:v>
                </c:pt>
                <c:pt idx="136">
                  <c:v>51.858351213881001</c:v>
                </c:pt>
                <c:pt idx="137">
                  <c:v>51.948631892492898</c:v>
                </c:pt>
                <c:pt idx="138">
                  <c:v>52.310137703243612</c:v>
                </c:pt>
                <c:pt idx="139">
                  <c:v>52.624561032919253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9-4DD5-B7A7-A5420C4EDB0F}"/>
            </c:ext>
          </c:extLst>
        </c:ser>
        <c:ser>
          <c:idx val="2"/>
          <c:order val="2"/>
          <c:tx>
            <c:strRef>
              <c:f>'7.2.11-16'!$S$2</c:f>
              <c:strCache>
                <c:ptCount val="1"/>
                <c:pt idx="0">
                  <c:v>- Interval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'7.2.11-16'!$S$3:$S$142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52.892488359804283</c:v>
                </c:pt>
                <c:pt idx="6">
                  <c:v>52.45474046312836</c:v>
                </c:pt>
                <c:pt idx="7">
                  <c:v>52.359423119542157</c:v>
                </c:pt>
                <c:pt idx="8">
                  <c:v>52.209320832876884</c:v>
                </c:pt>
                <c:pt idx="9">
                  <c:v>52.230275038386942</c:v>
                </c:pt>
                <c:pt idx="10">
                  <c:v>51.931379652603603</c:v>
                </c:pt>
                <c:pt idx="11">
                  <c:v>51.546860762900891</c:v>
                </c:pt>
                <c:pt idx="12">
                  <c:v>51.123558067263566</c:v>
                </c:pt>
                <c:pt idx="13">
                  <c:v>50.769823303596461</c:v>
                </c:pt>
                <c:pt idx="14">
                  <c:v>50.95526788712634</c:v>
                </c:pt>
                <c:pt idx="15">
                  <c:v>51.135920792944127</c:v>
                </c:pt>
                <c:pt idx="16">
                  <c:v>51.349301408688284</c:v>
                </c:pt>
                <c:pt idx="17">
                  <c:v>51.245507879541435</c:v>
                </c:pt>
                <c:pt idx="18">
                  <c:v>51.201052113797296</c:v>
                </c:pt>
                <c:pt idx="19">
                  <c:v>51.390195987258991</c:v>
                </c:pt>
                <c:pt idx="20">
                  <c:v>51.511776714958259</c:v>
                </c:pt>
                <c:pt idx="21">
                  <c:v>51.33766285139923</c:v>
                </c:pt>
                <c:pt idx="22">
                  <c:v>51.420011542270736</c:v>
                </c:pt>
                <c:pt idx="23">
                  <c:v>51.570095117883632</c:v>
                </c:pt>
                <c:pt idx="24">
                  <c:v>51.285647085972926</c:v>
                </c:pt>
                <c:pt idx="25">
                  <c:v>50.705598646788552</c:v>
                </c:pt>
                <c:pt idx="26">
                  <c:v>50.049460739600022</c:v>
                </c:pt>
                <c:pt idx="27">
                  <c:v>49.667663877981838</c:v>
                </c:pt>
                <c:pt idx="28">
                  <c:v>49.635728709380523</c:v>
                </c:pt>
                <c:pt idx="29">
                  <c:v>49.821202825289241</c:v>
                </c:pt>
                <c:pt idx="30">
                  <c:v>50.061749385221823</c:v>
                </c:pt>
                <c:pt idx="31">
                  <c:v>50.339403855786067</c:v>
                </c:pt>
                <c:pt idx="32">
                  <c:v>50.497250850398444</c:v>
                </c:pt>
                <c:pt idx="33">
                  <c:v>50.498123537237966</c:v>
                </c:pt>
                <c:pt idx="34">
                  <c:v>50.624928349487597</c:v>
                </c:pt>
                <c:pt idx="35">
                  <c:v>50.631806454809997</c:v>
                </c:pt>
                <c:pt idx="36">
                  <c:v>50.660389126578671</c:v>
                </c:pt>
                <c:pt idx="37">
                  <c:v>50.773912359244314</c:v>
                </c:pt>
                <c:pt idx="38">
                  <c:v>50.768741819350126</c:v>
                </c:pt>
                <c:pt idx="39">
                  <c:v>50.707038696299406</c:v>
                </c:pt>
                <c:pt idx="40">
                  <c:v>50.813922959049776</c:v>
                </c:pt>
                <c:pt idx="41">
                  <c:v>50.930344194495802</c:v>
                </c:pt>
                <c:pt idx="42">
                  <c:v>50.928155647217885</c:v>
                </c:pt>
                <c:pt idx="43">
                  <c:v>50.948764577892732</c:v>
                </c:pt>
                <c:pt idx="44">
                  <c:v>50.946416114496913</c:v>
                </c:pt>
                <c:pt idx="45">
                  <c:v>50.98611159546607</c:v>
                </c:pt>
                <c:pt idx="46">
                  <c:v>51.091995346559685</c:v>
                </c:pt>
                <c:pt idx="47">
                  <c:v>51.107336427938201</c:v>
                </c:pt>
                <c:pt idx="48">
                  <c:v>51.197511794269886</c:v>
                </c:pt>
                <c:pt idx="49">
                  <c:v>51.282168723282503</c:v>
                </c:pt>
                <c:pt idx="50">
                  <c:v>51.378193760491939</c:v>
                </c:pt>
                <c:pt idx="51">
                  <c:v>51.476902981496586</c:v>
                </c:pt>
                <c:pt idx="52">
                  <c:v>51.57053146024667</c:v>
                </c:pt>
                <c:pt idx="53">
                  <c:v>51.600238365435075</c:v>
                </c:pt>
                <c:pt idx="54">
                  <c:v>51.822581785095103</c:v>
                </c:pt>
                <c:pt idx="55">
                  <c:v>52.100118525655013</c:v>
                </c:pt>
                <c:pt idx="56">
                  <c:v>52.232318820087045</c:v>
                </c:pt>
                <c:pt idx="57">
                  <c:v>52.335990108753876</c:v>
                </c:pt>
                <c:pt idx="58">
                  <c:v>52.403730297097617</c:v>
                </c:pt>
                <c:pt idx="59">
                  <c:v>52.553812526293569</c:v>
                </c:pt>
                <c:pt idx="60">
                  <c:v>52.684548508481839</c:v>
                </c:pt>
                <c:pt idx="61">
                  <c:v>52.75646389755692</c:v>
                </c:pt>
                <c:pt idx="62">
                  <c:v>52.839049095640313</c:v>
                </c:pt>
                <c:pt idx="63">
                  <c:v>52.975733070346749</c:v>
                </c:pt>
                <c:pt idx="64">
                  <c:v>53.09002908224651</c:v>
                </c:pt>
                <c:pt idx="65">
                  <c:v>53.306085639691297</c:v>
                </c:pt>
                <c:pt idx="66">
                  <c:v>53.434524188710924</c:v>
                </c:pt>
                <c:pt idx="67">
                  <c:v>53.486201357348321</c:v>
                </c:pt>
                <c:pt idx="68">
                  <c:v>53.53043302111228</c:v>
                </c:pt>
                <c:pt idx="69">
                  <c:v>53.575813365897716</c:v>
                </c:pt>
                <c:pt idx="70">
                  <c:v>53.668750327115745</c:v>
                </c:pt>
                <c:pt idx="71">
                  <c:v>53.723386015189824</c:v>
                </c:pt>
                <c:pt idx="72">
                  <c:v>53.784504386105915</c:v>
                </c:pt>
                <c:pt idx="73">
                  <c:v>53.899450341656802</c:v>
                </c:pt>
                <c:pt idx="74">
                  <c:v>53.980714827979611</c:v>
                </c:pt>
                <c:pt idx="75">
                  <c:v>54.015404125039588</c:v>
                </c:pt>
                <c:pt idx="76">
                  <c:v>54.184041033817003</c:v>
                </c:pt>
                <c:pt idx="77">
                  <c:v>53.803147224760849</c:v>
                </c:pt>
                <c:pt idx="78">
                  <c:v>53.44690610161846</c:v>
                </c:pt>
                <c:pt idx="79">
                  <c:v>52.70214116029895</c:v>
                </c:pt>
                <c:pt idx="80">
                  <c:v>52.062122914234351</c:v>
                </c:pt>
                <c:pt idx="81">
                  <c:v>51.496284805589973</c:v>
                </c:pt>
                <c:pt idx="82">
                  <c:v>50.892201236619563</c:v>
                </c:pt>
                <c:pt idx="83">
                  <c:v>50.634935284842534</c:v>
                </c:pt>
                <c:pt idx="84">
                  <c:v>50.569248910691705</c:v>
                </c:pt>
                <c:pt idx="85">
                  <c:v>50.573319643502657</c:v>
                </c:pt>
                <c:pt idx="86">
                  <c:v>50.433552203248709</c:v>
                </c:pt>
                <c:pt idx="87">
                  <c:v>50.447793640636014</c:v>
                </c:pt>
                <c:pt idx="88">
                  <c:v>50.480867437694975</c:v>
                </c:pt>
                <c:pt idx="89">
                  <c:v>50.609853809194469</c:v>
                </c:pt>
                <c:pt idx="90">
                  <c:v>50.691261138372838</c:v>
                </c:pt>
                <c:pt idx="91">
                  <c:v>50.827300086205149</c:v>
                </c:pt>
                <c:pt idx="92">
                  <c:v>50.819207305724248</c:v>
                </c:pt>
                <c:pt idx="93">
                  <c:v>50.860927131093554</c:v>
                </c:pt>
                <c:pt idx="94">
                  <c:v>50.795730841032587</c:v>
                </c:pt>
                <c:pt idx="95">
                  <c:v>50.759606394127047</c:v>
                </c:pt>
                <c:pt idx="96">
                  <c:v>50.673676614211367</c:v>
                </c:pt>
                <c:pt idx="97">
                  <c:v>50.622624765150476</c:v>
                </c:pt>
                <c:pt idx="98">
                  <c:v>50.517453053607909</c:v>
                </c:pt>
                <c:pt idx="99">
                  <c:v>50.575605372046049</c:v>
                </c:pt>
                <c:pt idx="100">
                  <c:v>50.700594181104158</c:v>
                </c:pt>
                <c:pt idx="101">
                  <c:v>50.765539386895099</c:v>
                </c:pt>
                <c:pt idx="102">
                  <c:v>50.826946727180221</c:v>
                </c:pt>
                <c:pt idx="103">
                  <c:v>50.955717779003457</c:v>
                </c:pt>
                <c:pt idx="104">
                  <c:v>51.035493248986477</c:v>
                </c:pt>
                <c:pt idx="105">
                  <c:v>51.096872934013902</c:v>
                </c:pt>
                <c:pt idx="106">
                  <c:v>51.198757047501736</c:v>
                </c:pt>
                <c:pt idx="107">
                  <c:v>51.344891103751038</c:v>
                </c:pt>
                <c:pt idx="108">
                  <c:v>51.424662911427902</c:v>
                </c:pt>
                <c:pt idx="109">
                  <c:v>51.45680952568015</c:v>
                </c:pt>
                <c:pt idx="110">
                  <c:v>51.44197383112855</c:v>
                </c:pt>
                <c:pt idx="111">
                  <c:v>51.418939976875464</c:v>
                </c:pt>
                <c:pt idx="112">
                  <c:v>51.248039038224569</c:v>
                </c:pt>
                <c:pt idx="113">
                  <c:v>50.964208081641956</c:v>
                </c:pt>
                <c:pt idx="114">
                  <c:v>50.644276206230579</c:v>
                </c:pt>
                <c:pt idx="115">
                  <c:v>50.517427310274485</c:v>
                </c:pt>
                <c:pt idx="116">
                  <c:v>50.501748073867212</c:v>
                </c:pt>
                <c:pt idx="117">
                  <c:v>50.496906707751208</c:v>
                </c:pt>
                <c:pt idx="118">
                  <c:v>50.561365801596516</c:v>
                </c:pt>
                <c:pt idx="119">
                  <c:v>50.611242833824065</c:v>
                </c:pt>
                <c:pt idx="120">
                  <c:v>50.731885787649787</c:v>
                </c:pt>
                <c:pt idx="121">
                  <c:v>50.586035086756766</c:v>
                </c:pt>
                <c:pt idx="122">
                  <c:v>50.292190640375914</c:v>
                </c:pt>
                <c:pt idx="123">
                  <c:v>49.980623362272681</c:v>
                </c:pt>
                <c:pt idx="124">
                  <c:v>49.893590404296056</c:v>
                </c:pt>
                <c:pt idx="125">
                  <c:v>50.174530226038513</c:v>
                </c:pt>
                <c:pt idx="126">
                  <c:v>50.339253146681095</c:v>
                </c:pt>
                <c:pt idx="127">
                  <c:v>50.386718661487222</c:v>
                </c:pt>
                <c:pt idx="128">
                  <c:v>50.441758655842222</c:v>
                </c:pt>
                <c:pt idx="129">
                  <c:v>50.498044723364323</c:v>
                </c:pt>
                <c:pt idx="130">
                  <c:v>50.610577535974983</c:v>
                </c:pt>
                <c:pt idx="131">
                  <c:v>50.697415274689305</c:v>
                </c:pt>
                <c:pt idx="132">
                  <c:v>50.774893850443519</c:v>
                </c:pt>
                <c:pt idx="133">
                  <c:v>50.845873827512342</c:v>
                </c:pt>
                <c:pt idx="134">
                  <c:v>50.956116553552505</c:v>
                </c:pt>
                <c:pt idx="135">
                  <c:v>51.111022234794007</c:v>
                </c:pt>
                <c:pt idx="136">
                  <c:v>51.333216948425374</c:v>
                </c:pt>
                <c:pt idx="137">
                  <c:v>51.530255928711718</c:v>
                </c:pt>
                <c:pt idx="138">
                  <c:v>51.804420260804143</c:v>
                </c:pt>
                <c:pt idx="139">
                  <c:v>51.875944870984981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4-46B3-BCE4-60E20C3013A1}"/>
            </c:ext>
          </c:extLst>
        </c:ser>
        <c:ser>
          <c:idx val="3"/>
          <c:order val="3"/>
          <c:tx>
            <c:strRef>
              <c:f>'7.2.11-16'!$T$2</c:f>
              <c:strCache>
                <c:ptCount val="1"/>
                <c:pt idx="0">
                  <c:v>+ Interval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'7.2.11-16'!$T$3:$T$142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53.469761946795735</c:v>
                </c:pt>
                <c:pt idx="6">
                  <c:v>53.520702012811654</c:v>
                </c:pt>
                <c:pt idx="7">
                  <c:v>53.361959508803864</c:v>
                </c:pt>
                <c:pt idx="8">
                  <c:v>53.059998132634533</c:v>
                </c:pt>
                <c:pt idx="9">
                  <c:v>52.920268030573347</c:v>
                </c:pt>
                <c:pt idx="10">
                  <c:v>52.696801509460649</c:v>
                </c:pt>
                <c:pt idx="11">
                  <c:v>52.526925882956945</c:v>
                </c:pt>
                <c:pt idx="12">
                  <c:v>52.496347314008496</c:v>
                </c:pt>
                <c:pt idx="13">
                  <c:v>52.380836939548395</c:v>
                </c:pt>
                <c:pt idx="14">
                  <c:v>52.127784131704018</c:v>
                </c:pt>
                <c:pt idx="15">
                  <c:v>51.788297024003207</c:v>
                </c:pt>
                <c:pt idx="16">
                  <c:v>51.506435026564326</c:v>
                </c:pt>
                <c:pt idx="17">
                  <c:v>51.362421112185928</c:v>
                </c:pt>
                <c:pt idx="18">
                  <c:v>51.348467978757348</c:v>
                </c:pt>
                <c:pt idx="19">
                  <c:v>51.700555696040198</c:v>
                </c:pt>
                <c:pt idx="20">
                  <c:v>51.991613200011017</c:v>
                </c:pt>
                <c:pt idx="21">
                  <c:v>52.201986872073121</c:v>
                </c:pt>
                <c:pt idx="22">
                  <c:v>51.987654208854387</c:v>
                </c:pt>
                <c:pt idx="23">
                  <c:v>51.687429258128979</c:v>
                </c:pt>
                <c:pt idx="24">
                  <c:v>51.476158652438428</c:v>
                </c:pt>
                <c:pt idx="25">
                  <c:v>51.463080317781667</c:v>
                </c:pt>
                <c:pt idx="26">
                  <c:v>51.559927328513183</c:v>
                </c:pt>
                <c:pt idx="27">
                  <c:v>51.522630983320056</c:v>
                </c:pt>
                <c:pt idx="28">
                  <c:v>51.173462665791185</c:v>
                </c:pt>
                <c:pt idx="29">
                  <c:v>50.803734412365294</c:v>
                </c:pt>
                <c:pt idx="30">
                  <c:v>50.584870328667257</c:v>
                </c:pt>
                <c:pt idx="31">
                  <c:v>50.589245886714117</c:v>
                </c:pt>
                <c:pt idx="32">
                  <c:v>50.639828517851726</c:v>
                </c:pt>
                <c:pt idx="33">
                  <c:v>50.753511894187191</c:v>
                </c:pt>
                <c:pt idx="34">
                  <c:v>50.893633738795039</c:v>
                </c:pt>
                <c:pt idx="35">
                  <c:v>50.836840024644381</c:v>
                </c:pt>
                <c:pt idx="36">
                  <c:v>50.798861704930268</c:v>
                </c:pt>
                <c:pt idx="37">
                  <c:v>50.822943789113744</c:v>
                </c:pt>
                <c:pt idx="38">
                  <c:v>50.79405471417212</c:v>
                </c:pt>
                <c:pt idx="39">
                  <c:v>50.742204583870603</c:v>
                </c:pt>
                <c:pt idx="40">
                  <c:v>50.868669593103235</c:v>
                </c:pt>
                <c:pt idx="41">
                  <c:v>51.035293502441903</c:v>
                </c:pt>
                <c:pt idx="42">
                  <c:v>51.173793680026058</c:v>
                </c:pt>
                <c:pt idx="43">
                  <c:v>51.212703616626825</c:v>
                </c:pt>
                <c:pt idx="44">
                  <c:v>51.071238460570697</c:v>
                </c:pt>
                <c:pt idx="45">
                  <c:v>51.024487122094783</c:v>
                </c:pt>
                <c:pt idx="46">
                  <c:v>51.147135899245086</c:v>
                </c:pt>
                <c:pt idx="47">
                  <c:v>51.181543093286088</c:v>
                </c:pt>
                <c:pt idx="48">
                  <c:v>51.337469574831985</c:v>
                </c:pt>
                <c:pt idx="49">
                  <c:v>51.494042108909191</c:v>
                </c:pt>
                <c:pt idx="50">
                  <c:v>51.698023788480583</c:v>
                </c:pt>
                <c:pt idx="51">
                  <c:v>52.01932961257868</c:v>
                </c:pt>
                <c:pt idx="52">
                  <c:v>52.364902874421077</c:v>
                </c:pt>
                <c:pt idx="53">
                  <c:v>52.499542535765897</c:v>
                </c:pt>
                <c:pt idx="54">
                  <c:v>52.498141625985774</c:v>
                </c:pt>
                <c:pt idx="55">
                  <c:v>52.460902944317787</c:v>
                </c:pt>
                <c:pt idx="56">
                  <c:v>52.525233102888478</c:v>
                </c:pt>
                <c:pt idx="57">
                  <c:v>52.645810221924094</c:v>
                </c:pt>
                <c:pt idx="58">
                  <c:v>52.647649000512551</c:v>
                </c:pt>
                <c:pt idx="59">
                  <c:v>52.791122641555575</c:v>
                </c:pt>
                <c:pt idx="60">
                  <c:v>52.991696542582403</c:v>
                </c:pt>
                <c:pt idx="61">
                  <c:v>53.253488448400908</c:v>
                </c:pt>
                <c:pt idx="62">
                  <c:v>53.538349415721733</c:v>
                </c:pt>
                <c:pt idx="63">
                  <c:v>53.704733789879086</c:v>
                </c:pt>
                <c:pt idx="64">
                  <c:v>53.691478291956749</c:v>
                </c:pt>
                <c:pt idx="65">
                  <c:v>53.67689099709164</c:v>
                </c:pt>
                <c:pt idx="66">
                  <c:v>53.599503584393716</c:v>
                </c:pt>
                <c:pt idx="67">
                  <c:v>53.585877038445858</c:v>
                </c:pt>
                <c:pt idx="68">
                  <c:v>53.554179535102485</c:v>
                </c:pt>
                <c:pt idx="69">
                  <c:v>53.587189534695582</c:v>
                </c:pt>
                <c:pt idx="70">
                  <c:v>53.702969683418232</c:v>
                </c:pt>
                <c:pt idx="71">
                  <c:v>53.838153594290752</c:v>
                </c:pt>
                <c:pt idx="72">
                  <c:v>54.0051134624266</c:v>
                </c:pt>
                <c:pt idx="73">
                  <c:v>54.255315722022459</c:v>
                </c:pt>
                <c:pt idx="74">
                  <c:v>54.488868029331726</c:v>
                </c:pt>
                <c:pt idx="75">
                  <c:v>54.579609446540623</c:v>
                </c:pt>
                <c:pt idx="76">
                  <c:v>54.56136218060518</c:v>
                </c:pt>
                <c:pt idx="77">
                  <c:v>54.288084268219123</c:v>
                </c:pt>
                <c:pt idx="78">
                  <c:v>54.12070684206352</c:v>
                </c:pt>
                <c:pt idx="79">
                  <c:v>54.261969689014833</c:v>
                </c:pt>
                <c:pt idx="80">
                  <c:v>54.260145650148061</c:v>
                </c:pt>
                <c:pt idx="81">
                  <c:v>54.043050502354198</c:v>
                </c:pt>
                <c:pt idx="82">
                  <c:v>53.936572140530195</c:v>
                </c:pt>
                <c:pt idx="83">
                  <c:v>53.700394354592255</c:v>
                </c:pt>
                <c:pt idx="84">
                  <c:v>53.158155164799602</c:v>
                </c:pt>
                <c:pt idx="85">
                  <c:v>52.624715624439517</c:v>
                </c:pt>
                <c:pt idx="86">
                  <c:v>52.301867737899244</c:v>
                </c:pt>
                <c:pt idx="87">
                  <c:v>51.960093906397141</c:v>
                </c:pt>
                <c:pt idx="88">
                  <c:v>51.569079154634856</c:v>
                </c:pt>
                <c:pt idx="89">
                  <c:v>51.305457723902386</c:v>
                </c:pt>
                <c:pt idx="90">
                  <c:v>51.108800041414341</c:v>
                </c:pt>
                <c:pt idx="91">
                  <c:v>50.959830775603315</c:v>
                </c:pt>
                <c:pt idx="92">
                  <c:v>50.871413269903371</c:v>
                </c:pt>
                <c:pt idx="93">
                  <c:v>50.890869586971313</c:v>
                </c:pt>
                <c:pt idx="94">
                  <c:v>50.820313605225785</c:v>
                </c:pt>
                <c:pt idx="95">
                  <c:v>50.793889807505479</c:v>
                </c:pt>
                <c:pt idx="96">
                  <c:v>50.726132967257904</c:v>
                </c:pt>
                <c:pt idx="97">
                  <c:v>50.698495058171872</c:v>
                </c:pt>
                <c:pt idx="98">
                  <c:v>50.61557678738221</c:v>
                </c:pt>
                <c:pt idx="99">
                  <c:v>50.698211284845065</c:v>
                </c:pt>
                <c:pt idx="100">
                  <c:v>50.805273810097837</c:v>
                </c:pt>
                <c:pt idx="101">
                  <c:v>50.903459805186699</c:v>
                </c:pt>
                <c:pt idx="102">
                  <c:v>51.074337945693408</c:v>
                </c:pt>
                <c:pt idx="103">
                  <c:v>51.289781426582813</c:v>
                </c:pt>
                <c:pt idx="104">
                  <c:v>51.489984636041164</c:v>
                </c:pt>
                <c:pt idx="105">
                  <c:v>51.607044362510976</c:v>
                </c:pt>
                <c:pt idx="106">
                  <c:v>51.528610719370654</c:v>
                </c:pt>
                <c:pt idx="107">
                  <c:v>51.471160886434106</c:v>
                </c:pt>
                <c:pt idx="108">
                  <c:v>51.465241479738722</c:v>
                </c:pt>
                <c:pt idx="109">
                  <c:v>51.487636826369815</c:v>
                </c:pt>
                <c:pt idx="110">
                  <c:v>51.468080285716425</c:v>
                </c:pt>
                <c:pt idx="111">
                  <c:v>51.432334728285014</c:v>
                </c:pt>
                <c:pt idx="112">
                  <c:v>51.283993996419859</c:v>
                </c:pt>
                <c:pt idx="113">
                  <c:v>51.218892049538027</c:v>
                </c:pt>
                <c:pt idx="114">
                  <c:v>51.196957111831402</c:v>
                </c:pt>
                <c:pt idx="115">
                  <c:v>51.155258875981303</c:v>
                </c:pt>
                <c:pt idx="116">
                  <c:v>50.967568093762999</c:v>
                </c:pt>
                <c:pt idx="117">
                  <c:v>50.777450443115995</c:v>
                </c:pt>
                <c:pt idx="118">
                  <c:v>50.760140634183976</c:v>
                </c:pt>
                <c:pt idx="119">
                  <c:v>50.712946358378389</c:v>
                </c:pt>
                <c:pt idx="120">
                  <c:v>50.777577685332432</c:v>
                </c:pt>
                <c:pt idx="121">
                  <c:v>50.676752438927238</c:v>
                </c:pt>
                <c:pt idx="122">
                  <c:v>50.470322532739694</c:v>
                </c:pt>
                <c:pt idx="123">
                  <c:v>50.532391493531364</c:v>
                </c:pt>
                <c:pt idx="124">
                  <c:v>50.613513565927597</c:v>
                </c:pt>
                <c:pt idx="125">
                  <c:v>50.452472947162789</c:v>
                </c:pt>
                <c:pt idx="126">
                  <c:v>50.393672109200089</c:v>
                </c:pt>
                <c:pt idx="127">
                  <c:v>50.443523668805852</c:v>
                </c:pt>
                <c:pt idx="128">
                  <c:v>50.51780964142155</c:v>
                </c:pt>
                <c:pt idx="129">
                  <c:v>50.577916944173076</c:v>
                </c:pt>
                <c:pt idx="130">
                  <c:v>50.752997964808685</c:v>
                </c:pt>
                <c:pt idx="131">
                  <c:v>50.982653676016</c:v>
                </c:pt>
                <c:pt idx="132">
                  <c:v>51.313250805191259</c:v>
                </c:pt>
                <c:pt idx="133">
                  <c:v>51.669167162558956</c:v>
                </c:pt>
                <c:pt idx="134">
                  <c:v>51.988846937511681</c:v>
                </c:pt>
                <c:pt idx="135">
                  <c:v>52.212920907163777</c:v>
                </c:pt>
                <c:pt idx="136">
                  <c:v>52.383485479336628</c:v>
                </c:pt>
                <c:pt idx="137">
                  <c:v>52.367007856274078</c:v>
                </c:pt>
                <c:pt idx="138">
                  <c:v>52.815855145683081</c:v>
                </c:pt>
                <c:pt idx="139">
                  <c:v>53.373177194853525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44-46B3-BCE4-60E20C301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371536"/>
        <c:axId val="477371864"/>
      </c:lineChart>
      <c:catAx>
        <c:axId val="477371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71864"/>
        <c:crosses val="autoZero"/>
        <c:auto val="1"/>
        <c:lblAlgn val="ctr"/>
        <c:lblOffset val="100"/>
        <c:noMultiLvlLbl val="0"/>
      </c:catAx>
      <c:valAx>
        <c:axId val="477371864"/>
        <c:scaling>
          <c:orientation val="minMax"/>
          <c:max val="60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7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Microsoft daily closing values of shares from January 4, 2016 to July 22, 2016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trendline>
            <c:trendlineType val="movingAvg"/>
            <c:period val="3"/>
            <c:dispRSqr val="0"/>
            <c:dispEq val="0"/>
          </c:trendline>
          <c:val>
            <c:numRef>
              <c:f>'7.1.1-4'!$B$2:$B$141</c:f>
              <c:numCache>
                <c:formatCode>General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6-4947-9478-8CA73F74C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01472"/>
        <c:axId val="109803008"/>
      </c:lineChart>
      <c:catAx>
        <c:axId val="10980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803008"/>
        <c:crosses val="autoZero"/>
        <c:auto val="1"/>
        <c:lblAlgn val="ctr"/>
        <c:lblOffset val="100"/>
        <c:noMultiLvlLbl val="0"/>
      </c:catAx>
      <c:valAx>
        <c:axId val="10980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01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/>
              <a:t>Microsoft daily closing values of shares from </a:t>
            </a:r>
            <a:r>
              <a:rPr lang="en-US" sz="1400" b="1" i="0" u="none" strike="noStrike" baseline="0">
                <a:effectLst/>
              </a:rPr>
              <a:t>May 26, 2016 to July 22, 2016 </a:t>
            </a:r>
            <a:r>
              <a:rPr lang="en-US" sz="1400" b="1" i="0" baseline="0"/>
              <a:t>and 3MA</a:t>
            </a:r>
            <a:endParaRPr lang="en-U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'7.1.5-7'!$B$1</c:f>
              <c:strCache>
                <c:ptCount val="1"/>
                <c:pt idx="0">
                  <c:v>Msft Close</c:v>
                </c:pt>
              </c:strCache>
            </c:strRef>
          </c:tx>
          <c:marker>
            <c:symbol val="none"/>
          </c:marker>
          <c:val>
            <c:numRef>
              <c:f>'7.1.5-7'!$B$102:$B$141</c:f>
              <c:numCache>
                <c:formatCode>General</c:formatCode>
                <c:ptCount val="40"/>
                <c:pt idx="0">
                  <c:v>51.56859</c:v>
                </c:pt>
                <c:pt idx="1">
                  <c:v>51.995927000000002</c:v>
                </c:pt>
                <c:pt idx="2">
                  <c:v>52.671714999999999</c:v>
                </c:pt>
                <c:pt idx="3">
                  <c:v>52.522643000000002</c:v>
                </c:pt>
                <c:pt idx="4">
                  <c:v>52.154935999999999</c:v>
                </c:pt>
                <c:pt idx="5">
                  <c:v>51.469211000000001</c:v>
                </c:pt>
                <c:pt idx="6">
                  <c:v>51.807105</c:v>
                </c:pt>
                <c:pt idx="7">
                  <c:v>51.777287999999999</c:v>
                </c:pt>
                <c:pt idx="8">
                  <c:v>51.717661999999997</c:v>
                </c:pt>
                <c:pt idx="9">
                  <c:v>51.300261999999996</c:v>
                </c:pt>
                <c:pt idx="10">
                  <c:v>51.16113</c:v>
                </c:pt>
                <c:pt idx="11">
                  <c:v>49.829428999999998</c:v>
                </c:pt>
                <c:pt idx="12">
                  <c:v>49.521352</c:v>
                </c:pt>
                <c:pt idx="13">
                  <c:v>49.382216</c:v>
                </c:pt>
                <c:pt idx="14">
                  <c:v>50.077880999999998</c:v>
                </c:pt>
                <c:pt idx="15">
                  <c:v>49.819493000000001</c:v>
                </c:pt>
                <c:pt idx="16">
                  <c:v>49.759863000000003</c:v>
                </c:pt>
                <c:pt idx="17">
                  <c:v>50.872925000000002</c:v>
                </c:pt>
                <c:pt idx="18">
                  <c:v>50.674166999999997</c:v>
                </c:pt>
                <c:pt idx="19">
                  <c:v>51.588465999999997</c:v>
                </c:pt>
                <c:pt idx="20">
                  <c:v>49.521352</c:v>
                </c:pt>
                <c:pt idx="21">
                  <c:v>48.130021999999997</c:v>
                </c:pt>
                <c:pt idx="22">
                  <c:v>49.133764999999997</c:v>
                </c:pt>
                <c:pt idx="23">
                  <c:v>50.226953000000002</c:v>
                </c:pt>
                <c:pt idx="24">
                  <c:v>50.853048000000001</c:v>
                </c:pt>
                <c:pt idx="25">
                  <c:v>50.843111999999998</c:v>
                </c:pt>
                <c:pt idx="26">
                  <c:v>50.853048000000001</c:v>
                </c:pt>
                <c:pt idx="27">
                  <c:v>51.061751000000001</c:v>
                </c:pt>
                <c:pt idx="28">
                  <c:v>51.061751000000001</c:v>
                </c:pt>
                <c:pt idx="29">
                  <c:v>51.976050000000001</c:v>
                </c:pt>
                <c:pt idx="30">
                  <c:v>52.264254999999999</c:v>
                </c:pt>
                <c:pt idx="31">
                  <c:v>52.880412999999997</c:v>
                </c:pt>
                <c:pt idx="32">
                  <c:v>53.178553999999998</c:v>
                </c:pt>
                <c:pt idx="33">
                  <c:v>53.407133000000002</c:v>
                </c:pt>
                <c:pt idx="34">
                  <c:v>53.367379999999997</c:v>
                </c:pt>
                <c:pt idx="35">
                  <c:v>53.625768000000001</c:v>
                </c:pt>
                <c:pt idx="36">
                  <c:v>52.761158000000002</c:v>
                </c:pt>
                <c:pt idx="37">
                  <c:v>55.563690000000001</c:v>
                </c:pt>
                <c:pt idx="38">
                  <c:v>55.454371000000002</c:v>
                </c:pt>
                <c:pt idx="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A6-4EBB-BF78-6309ED3C7BFA}"/>
            </c:ext>
          </c:extLst>
        </c:ser>
        <c:ser>
          <c:idx val="1"/>
          <c:order val="1"/>
          <c:tx>
            <c:strRef>
              <c:f>'7.1.5-7'!$C$1</c:f>
              <c:strCache>
                <c:ptCount val="1"/>
                <c:pt idx="0">
                  <c:v>3MA</c:v>
                </c:pt>
              </c:strCache>
            </c:strRef>
          </c:tx>
          <c:marker>
            <c:symbol val="none"/>
          </c:marker>
          <c:val>
            <c:numRef>
              <c:f>'7.1.5-7'!$C$102:$C$142</c:f>
              <c:numCache>
                <c:formatCode>0.00</c:formatCode>
                <c:ptCount val="41"/>
                <c:pt idx="0">
                  <c:v>50.92924133333333</c:v>
                </c:pt>
                <c:pt idx="1">
                  <c:v>51.545401333333331</c:v>
                </c:pt>
                <c:pt idx="2">
                  <c:v>51.787227333333334</c:v>
                </c:pt>
                <c:pt idx="3">
                  <c:v>52.078744</c:v>
                </c:pt>
                <c:pt idx="4">
                  <c:v>52.39676166666667</c:v>
                </c:pt>
                <c:pt idx="5">
                  <c:v>52.44976466666666</c:v>
                </c:pt>
                <c:pt idx="6">
                  <c:v>52.048930000000006</c:v>
                </c:pt>
                <c:pt idx="7">
                  <c:v>51.810417333333334</c:v>
                </c:pt>
                <c:pt idx="8">
                  <c:v>51.684534666666671</c:v>
                </c:pt>
                <c:pt idx="9">
                  <c:v>51.767351666666663</c:v>
                </c:pt>
                <c:pt idx="10">
                  <c:v>51.598403999999995</c:v>
                </c:pt>
                <c:pt idx="11">
                  <c:v>51.393018000000005</c:v>
                </c:pt>
                <c:pt idx="12">
                  <c:v>50.763607</c:v>
                </c:pt>
                <c:pt idx="13">
                  <c:v>50.170636999999999</c:v>
                </c:pt>
                <c:pt idx="14">
                  <c:v>49.577665666666668</c:v>
                </c:pt>
                <c:pt idx="15">
                  <c:v>49.660482999999999</c:v>
                </c:pt>
                <c:pt idx="16">
                  <c:v>49.759863333333328</c:v>
                </c:pt>
                <c:pt idx="17">
                  <c:v>49.885745666666672</c:v>
                </c:pt>
                <c:pt idx="18">
                  <c:v>50.150760333333331</c:v>
                </c:pt>
                <c:pt idx="19">
                  <c:v>50.435651666666672</c:v>
                </c:pt>
                <c:pt idx="20">
                  <c:v>51.045186000000001</c:v>
                </c:pt>
                <c:pt idx="21">
                  <c:v>50.594661666666667</c:v>
                </c:pt>
                <c:pt idx="22">
                  <c:v>49.746613333333329</c:v>
                </c:pt>
                <c:pt idx="23">
                  <c:v>48.928379666666672</c:v>
                </c:pt>
                <c:pt idx="24">
                  <c:v>49.163579999999996</c:v>
                </c:pt>
                <c:pt idx="25">
                  <c:v>50.071255333333333</c:v>
                </c:pt>
                <c:pt idx="26">
                  <c:v>50.641037666666669</c:v>
                </c:pt>
                <c:pt idx="27">
                  <c:v>50.849736</c:v>
                </c:pt>
                <c:pt idx="28">
                  <c:v>50.919303666666657</c:v>
                </c:pt>
                <c:pt idx="29">
                  <c:v>50.992183333333337</c:v>
                </c:pt>
                <c:pt idx="30">
                  <c:v>51.366517333333341</c:v>
                </c:pt>
                <c:pt idx="31">
                  <c:v>51.767351999999995</c:v>
                </c:pt>
                <c:pt idx="32">
                  <c:v>52.373572666666668</c:v>
                </c:pt>
                <c:pt idx="33">
                  <c:v>52.774407333333329</c:v>
                </c:pt>
                <c:pt idx="34">
                  <c:v>53.155366666666659</c:v>
                </c:pt>
                <c:pt idx="35">
                  <c:v>53.317689000000001</c:v>
                </c:pt>
                <c:pt idx="36">
                  <c:v>53.466760333333333</c:v>
                </c:pt>
                <c:pt idx="37">
                  <c:v>53.251435333333326</c:v>
                </c:pt>
                <c:pt idx="38">
                  <c:v>53.983538666666668</c:v>
                </c:pt>
                <c:pt idx="39">
                  <c:v>54.593073000000004</c:v>
                </c:pt>
                <c:pt idx="40">
                  <c:v>55.745887666666668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6-4EBB-BF78-6309ED3C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52864"/>
        <c:axId val="111543040"/>
      </c:lineChart>
      <c:catAx>
        <c:axId val="14685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1543040"/>
        <c:crosses val="autoZero"/>
        <c:auto val="1"/>
        <c:lblAlgn val="ctr"/>
        <c:lblOffset val="100"/>
        <c:noMultiLvlLbl val="0"/>
      </c:catAx>
      <c:valAx>
        <c:axId val="11154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8528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/>
              <a:t>Microsoft daily closing values of shares from </a:t>
            </a:r>
            <a:r>
              <a:rPr lang="en-US" sz="1400" b="1" i="0" u="none" strike="noStrike" baseline="0">
                <a:effectLst/>
              </a:rPr>
              <a:t>May 26, 2016 to July 22, 2016 </a:t>
            </a:r>
            <a:r>
              <a:rPr lang="en-US" sz="1400" b="1" i="0" baseline="0"/>
              <a:t>and 3MA</a:t>
            </a:r>
            <a:endParaRPr lang="en-U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'7.1.5-7'!$G$1</c:f>
              <c:strCache>
                <c:ptCount val="1"/>
                <c:pt idx="0">
                  <c:v>Msft Close</c:v>
                </c:pt>
              </c:strCache>
            </c:strRef>
          </c:tx>
          <c:marker>
            <c:symbol val="none"/>
          </c:marker>
          <c:val>
            <c:numRef>
              <c:f>'7.1.5-7'!$G$102:$G$141</c:f>
              <c:numCache>
                <c:formatCode>General</c:formatCode>
                <c:ptCount val="40"/>
                <c:pt idx="0">
                  <c:v>51.56859</c:v>
                </c:pt>
                <c:pt idx="1">
                  <c:v>51.995927000000002</c:v>
                </c:pt>
                <c:pt idx="2">
                  <c:v>52.671714999999999</c:v>
                </c:pt>
                <c:pt idx="3">
                  <c:v>52.522643000000002</c:v>
                </c:pt>
                <c:pt idx="4">
                  <c:v>52.154935999999999</c:v>
                </c:pt>
                <c:pt idx="5">
                  <c:v>51.469211000000001</c:v>
                </c:pt>
                <c:pt idx="6">
                  <c:v>51.807105</c:v>
                </c:pt>
                <c:pt idx="7">
                  <c:v>51.777287999999999</c:v>
                </c:pt>
                <c:pt idx="8">
                  <c:v>51.717661999999997</c:v>
                </c:pt>
                <c:pt idx="9">
                  <c:v>51.300261999999996</c:v>
                </c:pt>
                <c:pt idx="10">
                  <c:v>51.16113</c:v>
                </c:pt>
                <c:pt idx="11">
                  <c:v>49.829428999999998</c:v>
                </c:pt>
                <c:pt idx="12">
                  <c:v>49.521352</c:v>
                </c:pt>
                <c:pt idx="13">
                  <c:v>49.382216</c:v>
                </c:pt>
                <c:pt idx="14">
                  <c:v>50.077880999999998</c:v>
                </c:pt>
                <c:pt idx="15">
                  <c:v>49.819493000000001</c:v>
                </c:pt>
                <c:pt idx="16">
                  <c:v>49.759863000000003</c:v>
                </c:pt>
                <c:pt idx="17">
                  <c:v>50.872925000000002</c:v>
                </c:pt>
                <c:pt idx="18">
                  <c:v>50.674166999999997</c:v>
                </c:pt>
                <c:pt idx="19">
                  <c:v>51.588465999999997</c:v>
                </c:pt>
                <c:pt idx="20">
                  <c:v>49.521352</c:v>
                </c:pt>
                <c:pt idx="21">
                  <c:v>48.130021999999997</c:v>
                </c:pt>
                <c:pt idx="22">
                  <c:v>49.133764999999997</c:v>
                </c:pt>
                <c:pt idx="23">
                  <c:v>50.226953000000002</c:v>
                </c:pt>
                <c:pt idx="24">
                  <c:v>50.853048000000001</c:v>
                </c:pt>
                <c:pt idx="25">
                  <c:v>50.843111999999998</c:v>
                </c:pt>
                <c:pt idx="26">
                  <c:v>50.853048000000001</c:v>
                </c:pt>
                <c:pt idx="27">
                  <c:v>51.061751000000001</c:v>
                </c:pt>
                <c:pt idx="28">
                  <c:v>51.061751000000001</c:v>
                </c:pt>
                <c:pt idx="29">
                  <c:v>51.976050000000001</c:v>
                </c:pt>
                <c:pt idx="30">
                  <c:v>52.264254999999999</c:v>
                </c:pt>
                <c:pt idx="31">
                  <c:v>52.880412999999997</c:v>
                </c:pt>
                <c:pt idx="32">
                  <c:v>53.178553999999998</c:v>
                </c:pt>
                <c:pt idx="33">
                  <c:v>53.407133000000002</c:v>
                </c:pt>
                <c:pt idx="34">
                  <c:v>53.367379999999997</c:v>
                </c:pt>
                <c:pt idx="35">
                  <c:v>53.625768000000001</c:v>
                </c:pt>
                <c:pt idx="36">
                  <c:v>52.761158000000002</c:v>
                </c:pt>
                <c:pt idx="37">
                  <c:v>55.563690000000001</c:v>
                </c:pt>
                <c:pt idx="38">
                  <c:v>55.454371000000002</c:v>
                </c:pt>
                <c:pt idx="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3-4DF1-BE37-FA020E6F8ABE}"/>
            </c:ext>
          </c:extLst>
        </c:ser>
        <c:ser>
          <c:idx val="1"/>
          <c:order val="1"/>
          <c:tx>
            <c:strRef>
              <c:f>'7.1.5-7'!$H$1</c:f>
              <c:strCache>
                <c:ptCount val="1"/>
                <c:pt idx="0">
                  <c:v>3MA</c:v>
                </c:pt>
              </c:strCache>
            </c:strRef>
          </c:tx>
          <c:marker>
            <c:symbol val="none"/>
          </c:marker>
          <c:val>
            <c:numRef>
              <c:f>'7.1.5-7'!$H$102:$H$142</c:f>
              <c:numCache>
                <c:formatCode>0.00</c:formatCode>
                <c:ptCount val="41"/>
                <c:pt idx="0">
                  <c:v>50.92924133333333</c:v>
                </c:pt>
                <c:pt idx="1">
                  <c:v>51.545401333333331</c:v>
                </c:pt>
                <c:pt idx="2">
                  <c:v>51.787227333333334</c:v>
                </c:pt>
                <c:pt idx="3">
                  <c:v>52.078744</c:v>
                </c:pt>
                <c:pt idx="4">
                  <c:v>52.39676166666667</c:v>
                </c:pt>
                <c:pt idx="5">
                  <c:v>52.44976466666666</c:v>
                </c:pt>
                <c:pt idx="6">
                  <c:v>52.048930000000006</c:v>
                </c:pt>
                <c:pt idx="7">
                  <c:v>51.810417333333334</c:v>
                </c:pt>
                <c:pt idx="8">
                  <c:v>51.684534666666671</c:v>
                </c:pt>
                <c:pt idx="9">
                  <c:v>51.767351666666663</c:v>
                </c:pt>
                <c:pt idx="10">
                  <c:v>51.598403999999995</c:v>
                </c:pt>
                <c:pt idx="11">
                  <c:v>51.393018000000005</c:v>
                </c:pt>
                <c:pt idx="12">
                  <c:v>50.763607</c:v>
                </c:pt>
                <c:pt idx="13">
                  <c:v>50.170636999999999</c:v>
                </c:pt>
                <c:pt idx="14">
                  <c:v>49.577665666666668</c:v>
                </c:pt>
                <c:pt idx="15">
                  <c:v>49.660482999999999</c:v>
                </c:pt>
                <c:pt idx="16">
                  <c:v>49.759863333333328</c:v>
                </c:pt>
                <c:pt idx="17">
                  <c:v>49.885745666666672</c:v>
                </c:pt>
                <c:pt idx="18">
                  <c:v>50.150760333333331</c:v>
                </c:pt>
                <c:pt idx="19">
                  <c:v>50.435651666666672</c:v>
                </c:pt>
                <c:pt idx="20">
                  <c:v>51.045186000000001</c:v>
                </c:pt>
                <c:pt idx="21">
                  <c:v>50.594661666666667</c:v>
                </c:pt>
                <c:pt idx="22">
                  <c:v>49.746613333333329</c:v>
                </c:pt>
                <c:pt idx="23">
                  <c:v>48.928379666666672</c:v>
                </c:pt>
                <c:pt idx="24">
                  <c:v>49.163579999999996</c:v>
                </c:pt>
                <c:pt idx="25">
                  <c:v>50.071255333333333</c:v>
                </c:pt>
                <c:pt idx="26">
                  <c:v>50.641037666666669</c:v>
                </c:pt>
                <c:pt idx="27">
                  <c:v>50.849736</c:v>
                </c:pt>
                <c:pt idx="28">
                  <c:v>50.919303666666657</c:v>
                </c:pt>
                <c:pt idx="29">
                  <c:v>50.992183333333337</c:v>
                </c:pt>
                <c:pt idx="30">
                  <c:v>51.366517333333341</c:v>
                </c:pt>
                <c:pt idx="31">
                  <c:v>51.767351999999995</c:v>
                </c:pt>
                <c:pt idx="32">
                  <c:v>52.373572666666668</c:v>
                </c:pt>
                <c:pt idx="33">
                  <c:v>52.774407333333329</c:v>
                </c:pt>
                <c:pt idx="34">
                  <c:v>53.155366666666659</c:v>
                </c:pt>
                <c:pt idx="35">
                  <c:v>53.317689000000001</c:v>
                </c:pt>
                <c:pt idx="36">
                  <c:v>53.466760333333333</c:v>
                </c:pt>
                <c:pt idx="37">
                  <c:v>53.251435333333326</c:v>
                </c:pt>
                <c:pt idx="38">
                  <c:v>53.983538666666668</c:v>
                </c:pt>
                <c:pt idx="39">
                  <c:v>54.593073000000004</c:v>
                </c:pt>
                <c:pt idx="40">
                  <c:v>55.745887666666668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3-4DF1-BE37-FA020E6F8ABE}"/>
            </c:ext>
          </c:extLst>
        </c:ser>
        <c:ser>
          <c:idx val="2"/>
          <c:order val="2"/>
          <c:tx>
            <c:strRef>
              <c:f>'7.1.5-7'!$I$1</c:f>
              <c:strCache>
                <c:ptCount val="1"/>
                <c:pt idx="0">
                  <c:v>9MA</c:v>
                </c:pt>
              </c:strCache>
            </c:strRef>
          </c:tx>
          <c:marker>
            <c:symbol val="none"/>
          </c:marker>
          <c:val>
            <c:numRef>
              <c:f>'7.1.5-7'!$I$102:$I$142</c:f>
              <c:numCache>
                <c:formatCode>0.00</c:formatCode>
                <c:ptCount val="41"/>
                <c:pt idx="0">
                  <c:v>50.595235333333328</c:v>
                </c:pt>
                <c:pt idx="1">
                  <c:v>50.723854888888887</c:v>
                </c:pt>
                <c:pt idx="2">
                  <c:v>50.817714444444448</c:v>
                </c:pt>
                <c:pt idx="3">
                  <c:v>51.092667555555558</c:v>
                </c:pt>
                <c:pt idx="4">
                  <c:v>51.317930000000011</c:v>
                </c:pt>
                <c:pt idx="5">
                  <c:v>51.556443444444454</c:v>
                </c:pt>
                <c:pt idx="6">
                  <c:v>51.685638444444443</c:v>
                </c:pt>
                <c:pt idx="7">
                  <c:v>51.91752677777778</c:v>
                </c:pt>
                <c:pt idx="8">
                  <c:v>51.973842222222224</c:v>
                </c:pt>
                <c:pt idx="9">
                  <c:v>51.965008555555556</c:v>
                </c:pt>
                <c:pt idx="10">
                  <c:v>51.935194333333328</c:v>
                </c:pt>
                <c:pt idx="11">
                  <c:v>51.842439111111112</c:v>
                </c:pt>
                <c:pt idx="12">
                  <c:v>51.526629555555559</c:v>
                </c:pt>
                <c:pt idx="13">
                  <c:v>51.193152777777776</c:v>
                </c:pt>
                <c:pt idx="14">
                  <c:v>50.885072777777772</c:v>
                </c:pt>
                <c:pt idx="15">
                  <c:v>50.730480555555552</c:v>
                </c:pt>
                <c:pt idx="16">
                  <c:v>50.509634777777784</c:v>
                </c:pt>
                <c:pt idx="17">
                  <c:v>50.285476444444448</c:v>
                </c:pt>
                <c:pt idx="18">
                  <c:v>50.191616777777782</c:v>
                </c:pt>
                <c:pt idx="19">
                  <c:v>50.122050666666667</c:v>
                </c:pt>
                <c:pt idx="20">
                  <c:v>50.169532444444449</c:v>
                </c:pt>
                <c:pt idx="21">
                  <c:v>50.135301666666663</c:v>
                </c:pt>
                <c:pt idx="22">
                  <c:v>49.980709444444443</c:v>
                </c:pt>
                <c:pt idx="23">
                  <c:v>49.953103777777777</c:v>
                </c:pt>
                <c:pt idx="24">
                  <c:v>49.969667333333319</c:v>
                </c:pt>
                <c:pt idx="25">
                  <c:v>50.084506777777769</c:v>
                </c:pt>
                <c:pt idx="26">
                  <c:v>50.204867777777778</c:v>
                </c:pt>
                <c:pt idx="27">
                  <c:v>50.202659222222223</c:v>
                </c:pt>
                <c:pt idx="28">
                  <c:v>50.245724111111116</c:v>
                </c:pt>
                <c:pt idx="29">
                  <c:v>50.187200222222231</c:v>
                </c:pt>
                <c:pt idx="30">
                  <c:v>50.459944444444446</c:v>
                </c:pt>
                <c:pt idx="31">
                  <c:v>50.919303666666664</c:v>
                </c:pt>
                <c:pt idx="32">
                  <c:v>51.335597888888884</c:v>
                </c:pt>
                <c:pt idx="33">
                  <c:v>51.663553555555552</c:v>
                </c:pt>
                <c:pt idx="34">
                  <c:v>51.947340777777775</c:v>
                </c:pt>
                <c:pt idx="35">
                  <c:v>52.227815</c:v>
                </c:pt>
                <c:pt idx="36">
                  <c:v>52.535894999999996</c:v>
                </c:pt>
                <c:pt idx="37">
                  <c:v>52.724718000000003</c:v>
                </c:pt>
                <c:pt idx="38">
                  <c:v>53.224933444444453</c:v>
                </c:pt>
                <c:pt idx="39">
                  <c:v>53.611413555555551</c:v>
                </c:pt>
                <c:pt idx="40">
                  <c:v>54.05089655555556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3-4DF1-BE37-FA020E6F8ABE}"/>
            </c:ext>
          </c:extLst>
        </c:ser>
        <c:ser>
          <c:idx val="3"/>
          <c:order val="3"/>
          <c:tx>
            <c:strRef>
              <c:f>'7.1.5-7'!$J$1</c:f>
              <c:strCache>
                <c:ptCount val="1"/>
                <c:pt idx="0">
                  <c:v>15MA</c:v>
                </c:pt>
              </c:strCache>
            </c:strRef>
          </c:tx>
          <c:marker>
            <c:symbol val="none"/>
          </c:marker>
          <c:val>
            <c:numRef>
              <c:f>'7.1.5-7'!$J$102:$J$142</c:f>
              <c:numCache>
                <c:formatCode>0.00</c:formatCode>
                <c:ptCount val="41"/>
                <c:pt idx="0">
                  <c:v>50.357061799999997</c:v>
                </c:pt>
                <c:pt idx="1">
                  <c:v>50.509238399999987</c:v>
                </c:pt>
                <c:pt idx="2">
                  <c:v>50.660296999999993</c:v>
                </c:pt>
                <c:pt idx="3">
                  <c:v>50.877462066666659</c:v>
                </c:pt>
                <c:pt idx="4">
                  <c:v>51.022185066666658</c:v>
                </c:pt>
                <c:pt idx="5">
                  <c:v>51.140420533333334</c:v>
                </c:pt>
                <c:pt idx="6">
                  <c:v>51.182676000000001</c:v>
                </c:pt>
                <c:pt idx="7">
                  <c:v>51.27574873333333</c:v>
                </c:pt>
                <c:pt idx="8">
                  <c:v>51.317488533333332</c:v>
                </c:pt>
                <c:pt idx="9">
                  <c:v>51.418856866666673</c:v>
                </c:pt>
                <c:pt idx="10">
                  <c:v>51.472522266666672</c:v>
                </c:pt>
                <c:pt idx="11">
                  <c:v>51.549376599999995</c:v>
                </c:pt>
                <c:pt idx="12">
                  <c:v>51.517574799999998</c:v>
                </c:pt>
                <c:pt idx="13">
                  <c:v>51.504324266666664</c:v>
                </c:pt>
                <c:pt idx="14">
                  <c:v>51.378442066666665</c:v>
                </c:pt>
                <c:pt idx="15">
                  <c:v>51.263823133333325</c:v>
                </c:pt>
                <c:pt idx="16">
                  <c:v>51.147216666666658</c:v>
                </c:pt>
                <c:pt idx="17">
                  <c:v>50.998145733333331</c:v>
                </c:pt>
                <c:pt idx="18">
                  <c:v>50.878226400000003</c:v>
                </c:pt>
                <c:pt idx="19">
                  <c:v>50.754994666666668</c:v>
                </c:pt>
                <c:pt idx="20">
                  <c:v>50.717230000000001</c:v>
                </c:pt>
                <c:pt idx="21">
                  <c:v>50.587372733333339</c:v>
                </c:pt>
                <c:pt idx="22">
                  <c:v>50.342233866666675</c:v>
                </c:pt>
                <c:pt idx="23">
                  <c:v>50.165999000000014</c:v>
                </c:pt>
                <c:pt idx="24">
                  <c:v>50.06661840000001</c:v>
                </c:pt>
                <c:pt idx="25">
                  <c:v>50.036804133333334</c:v>
                </c:pt>
                <c:pt idx="26">
                  <c:v>50.015602933333334</c:v>
                </c:pt>
                <c:pt idx="27">
                  <c:v>50.083844199999994</c:v>
                </c:pt>
                <c:pt idx="28">
                  <c:v>50.186537466666657</c:v>
                </c:pt>
                <c:pt idx="29">
                  <c:v>50.298506466666659</c:v>
                </c:pt>
                <c:pt idx="30">
                  <c:v>50.425051066666661</c:v>
                </c:pt>
                <c:pt idx="31">
                  <c:v>50.5880352</c:v>
                </c:pt>
                <c:pt idx="32">
                  <c:v>50.796071866666665</c:v>
                </c:pt>
                <c:pt idx="33">
                  <c:v>50.949780466666667</c:v>
                </c:pt>
                <c:pt idx="34">
                  <c:v>51.131978200000013</c:v>
                </c:pt>
                <c:pt idx="35">
                  <c:v>51.250572466666668</c:v>
                </c:pt>
                <c:pt idx="36">
                  <c:v>51.524200200000003</c:v>
                </c:pt>
                <c:pt idx="37">
                  <c:v>51.832942600000003</c:v>
                </c:pt>
                <c:pt idx="38">
                  <c:v>52.261604266666673</c:v>
                </c:pt>
                <c:pt idx="39">
                  <c:v>52.610098799999996</c:v>
                </c:pt>
                <c:pt idx="40">
                  <c:v>52.967869066666665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63-4DF1-BE37-FA020E6F8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591808"/>
        <c:axId val="111593344"/>
      </c:lineChart>
      <c:catAx>
        <c:axId val="11159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593344"/>
        <c:crosses val="autoZero"/>
        <c:auto val="1"/>
        <c:lblAlgn val="ctr"/>
        <c:lblOffset val="100"/>
        <c:noMultiLvlLbl val="0"/>
      </c:catAx>
      <c:valAx>
        <c:axId val="11159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91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'7.2.1-2'!$C$3</c:f>
              <c:strCache>
                <c:ptCount val="1"/>
                <c:pt idx="0">
                  <c:v>Alpha</c:v>
                </c:pt>
              </c:strCache>
            </c:strRef>
          </c:tx>
          <c:spPr>
            <a:ln w="28575">
              <a:noFill/>
            </a:ln>
          </c:spPr>
          <c:xVal>
            <c:numRef>
              <c:f>'7.2.1-2'!$B$4:$B$60</c:f>
              <c:numCache>
                <c:formatCode>General</c:formatCode>
                <c:ptCount val="5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</c:numCache>
            </c:numRef>
          </c:xVal>
          <c:yVal>
            <c:numRef>
              <c:f>'7.2.1-2'!$C$4:$C$60</c:f>
              <c:numCache>
                <c:formatCode>0.00</c:formatCode>
                <c:ptCount val="57"/>
                <c:pt idx="0" formatCode="General">
                  <c:v>1</c:v>
                </c:pt>
                <c:pt idx="1">
                  <c:v>0.66666666666666663</c:v>
                </c:pt>
                <c:pt idx="2" formatCode="General">
                  <c:v>0.5</c:v>
                </c:pt>
                <c:pt idx="3" formatCode="General">
                  <c:v>0.4</c:v>
                </c:pt>
                <c:pt idx="4">
                  <c:v>0.33333333333333331</c:v>
                </c:pt>
                <c:pt idx="5">
                  <c:v>0.2857142857142857</c:v>
                </c:pt>
                <c:pt idx="6" formatCode="General">
                  <c:v>0.25</c:v>
                </c:pt>
                <c:pt idx="7">
                  <c:v>0.22222222222222221</c:v>
                </c:pt>
                <c:pt idx="8" formatCode="General">
                  <c:v>0.2</c:v>
                </c:pt>
                <c:pt idx="9">
                  <c:v>0.18181818181818182</c:v>
                </c:pt>
                <c:pt idx="10">
                  <c:v>0.16666666666666666</c:v>
                </c:pt>
                <c:pt idx="11">
                  <c:v>0.15384615384615385</c:v>
                </c:pt>
                <c:pt idx="12">
                  <c:v>0.14285714285714285</c:v>
                </c:pt>
                <c:pt idx="13">
                  <c:v>0.13333333333333333</c:v>
                </c:pt>
                <c:pt idx="14">
                  <c:v>0.125</c:v>
                </c:pt>
                <c:pt idx="15">
                  <c:v>0.11764705882352941</c:v>
                </c:pt>
                <c:pt idx="16">
                  <c:v>0.1111111111111111</c:v>
                </c:pt>
                <c:pt idx="17">
                  <c:v>0.10526315789473684</c:v>
                </c:pt>
                <c:pt idx="18">
                  <c:v>0.1</c:v>
                </c:pt>
                <c:pt idx="19">
                  <c:v>9.5238095238095233E-2</c:v>
                </c:pt>
                <c:pt idx="20">
                  <c:v>9.0909090909090912E-2</c:v>
                </c:pt>
                <c:pt idx="21">
                  <c:v>8.6956521739130432E-2</c:v>
                </c:pt>
                <c:pt idx="22">
                  <c:v>8.3333333333333329E-2</c:v>
                </c:pt>
                <c:pt idx="23">
                  <c:v>0.08</c:v>
                </c:pt>
                <c:pt idx="24">
                  <c:v>7.6923076923076927E-2</c:v>
                </c:pt>
                <c:pt idx="25">
                  <c:v>7.407407407407407E-2</c:v>
                </c:pt>
                <c:pt idx="26">
                  <c:v>7.1428571428571425E-2</c:v>
                </c:pt>
                <c:pt idx="27">
                  <c:v>6.8965517241379309E-2</c:v>
                </c:pt>
                <c:pt idx="28">
                  <c:v>6.6666666666666666E-2</c:v>
                </c:pt>
                <c:pt idx="29">
                  <c:v>6.4516129032258063E-2</c:v>
                </c:pt>
                <c:pt idx="30">
                  <c:v>6.25E-2</c:v>
                </c:pt>
                <c:pt idx="31">
                  <c:v>6.0606060606060608E-2</c:v>
                </c:pt>
                <c:pt idx="32">
                  <c:v>5.8823529411764705E-2</c:v>
                </c:pt>
                <c:pt idx="33">
                  <c:v>5.7142857142857141E-2</c:v>
                </c:pt>
                <c:pt idx="34">
                  <c:v>5.5555555555555552E-2</c:v>
                </c:pt>
                <c:pt idx="35">
                  <c:v>5.4054054054054057E-2</c:v>
                </c:pt>
                <c:pt idx="36">
                  <c:v>5.2631578947368418E-2</c:v>
                </c:pt>
                <c:pt idx="37">
                  <c:v>5.128205128205128E-2</c:v>
                </c:pt>
                <c:pt idx="38">
                  <c:v>0.05</c:v>
                </c:pt>
                <c:pt idx="39">
                  <c:v>4.878048780487805E-2</c:v>
                </c:pt>
                <c:pt idx="40">
                  <c:v>4.7619047619047616E-2</c:v>
                </c:pt>
                <c:pt idx="41">
                  <c:v>4.6511627906976744E-2</c:v>
                </c:pt>
                <c:pt idx="42">
                  <c:v>4.5454545454545456E-2</c:v>
                </c:pt>
                <c:pt idx="43">
                  <c:v>4.4444444444444446E-2</c:v>
                </c:pt>
                <c:pt idx="44">
                  <c:v>4.3478260869565216E-2</c:v>
                </c:pt>
                <c:pt idx="45">
                  <c:v>4.2553191489361701E-2</c:v>
                </c:pt>
                <c:pt idx="46">
                  <c:v>4.1666666666666664E-2</c:v>
                </c:pt>
                <c:pt idx="47">
                  <c:v>4.0816326530612242E-2</c:v>
                </c:pt>
                <c:pt idx="48">
                  <c:v>0.04</c:v>
                </c:pt>
                <c:pt idx="49">
                  <c:v>3.9215686274509803E-2</c:v>
                </c:pt>
                <c:pt idx="50">
                  <c:v>3.8461538461538464E-2</c:v>
                </c:pt>
                <c:pt idx="51">
                  <c:v>3.7735849056603772E-2</c:v>
                </c:pt>
                <c:pt idx="52">
                  <c:v>3.7037037037037035E-2</c:v>
                </c:pt>
                <c:pt idx="53">
                  <c:v>3.6363636363636362E-2</c:v>
                </c:pt>
                <c:pt idx="54">
                  <c:v>3.5714285714285712E-2</c:v>
                </c:pt>
                <c:pt idx="55">
                  <c:v>3.5087719298245612E-2</c:v>
                </c:pt>
                <c:pt idx="56">
                  <c:v>3.4482758620689655E-2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1E-45A8-BFB3-206345762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55264"/>
        <c:axId val="146965248"/>
      </c:scatterChart>
      <c:valAx>
        <c:axId val="1469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965248"/>
        <c:crosses val="autoZero"/>
        <c:crossBetween val="midCat"/>
      </c:valAx>
      <c:valAx>
        <c:axId val="146965248"/>
        <c:scaling>
          <c:orientation val="minMax"/>
          <c:max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955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Impact of different values of </a:t>
            </a:r>
            <a:r>
              <a:rPr lang="en-US" sz="1400">
                <a:sym typeface="Symbol"/>
              </a:rPr>
              <a:t> on older observations </a:t>
            </a:r>
            <a:endParaRPr lang="en-US" sz="140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'7.2.1-2'!$S$20</c:f>
              <c:strCache>
                <c:ptCount val="1"/>
                <c:pt idx="0">
                  <c:v>Alpha 0.9</c:v>
                </c:pt>
              </c:strCache>
            </c:strRef>
          </c:tx>
          <c:xVal>
            <c:numRef>
              <c:f>'7.2.1-2'!$R$21:$R$41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'7.2.1-2'!$S$21:$S$41</c:f>
              <c:numCache>
                <c:formatCode>General</c:formatCode>
                <c:ptCount val="21"/>
                <c:pt idx="0">
                  <c:v>0.9</c:v>
                </c:pt>
                <c:pt idx="1">
                  <c:v>8.9999999999999983E-2</c:v>
                </c:pt>
                <c:pt idx="2" formatCode="0.00">
                  <c:v>8.9999999999999959E-3</c:v>
                </c:pt>
                <c:pt idx="3" formatCode="0.00">
                  <c:v>8.9999999999999943E-4</c:v>
                </c:pt>
                <c:pt idx="4" formatCode="0.00">
                  <c:v>8.9999999999999911E-5</c:v>
                </c:pt>
                <c:pt idx="5" formatCode="0.00">
                  <c:v>8.9999999999999884E-6</c:v>
                </c:pt>
                <c:pt idx="6" formatCode="0.00">
                  <c:v>8.9999999999999869E-7</c:v>
                </c:pt>
                <c:pt idx="7" formatCode="0.000">
                  <c:v>8.9999999999999853E-8</c:v>
                </c:pt>
                <c:pt idx="8" formatCode="0.000">
                  <c:v>8.9999999999999813E-9</c:v>
                </c:pt>
                <c:pt idx="9" formatCode="0.000">
                  <c:v>8.9999999999999782E-10</c:v>
                </c:pt>
                <c:pt idx="10" formatCode="0.0000">
                  <c:v>8.9999999999999767E-11</c:v>
                </c:pt>
                <c:pt idx="11" formatCode="0.0000">
                  <c:v>8.9999999999999754E-12</c:v>
                </c:pt>
                <c:pt idx="12" formatCode="0.0000">
                  <c:v>8.9999999999999707E-13</c:v>
                </c:pt>
                <c:pt idx="13" formatCode="0.0000">
                  <c:v>8.9999999999999692E-14</c:v>
                </c:pt>
                <c:pt idx="14" formatCode="0.00000">
                  <c:v>8.999999999999968E-15</c:v>
                </c:pt>
                <c:pt idx="15" formatCode="0.00000">
                  <c:v>8.9999999999999668E-16</c:v>
                </c:pt>
                <c:pt idx="16" formatCode="0.00000">
                  <c:v>8.9999999999999626E-17</c:v>
                </c:pt>
                <c:pt idx="17" formatCode="0.000000">
                  <c:v>8.9999999999999614E-18</c:v>
                </c:pt>
                <c:pt idx="18" formatCode="0.000000">
                  <c:v>8.9999999999999579E-19</c:v>
                </c:pt>
                <c:pt idx="19" formatCode="0.000000">
                  <c:v>8.9999999999999569E-20</c:v>
                </c:pt>
                <c:pt idx="20" formatCode="0.0000000">
                  <c:v>8.9999999999999527E-21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FD-4228-B4D6-E6EB7E9C55B0}"/>
            </c:ext>
          </c:extLst>
        </c:ser>
        <c:ser>
          <c:idx val="1"/>
          <c:order val="1"/>
          <c:tx>
            <c:strRef>
              <c:f>'7.2.1-2'!$P$20</c:f>
              <c:strCache>
                <c:ptCount val="1"/>
                <c:pt idx="0">
                  <c:v>Alpha 0.5</c:v>
                </c:pt>
              </c:strCache>
            </c:strRef>
          </c:tx>
          <c:xVal>
            <c:numRef>
              <c:f>'7.2.1-2'!$R$21:$R$41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'7.2.1-2'!$P$21:$P$41</c:f>
              <c:numCache>
                <c:formatCode>General</c:formatCode>
                <c:ptCount val="21"/>
                <c:pt idx="0">
                  <c:v>0.5</c:v>
                </c:pt>
                <c:pt idx="1">
                  <c:v>0.25</c:v>
                </c:pt>
                <c:pt idx="2" formatCode="0.00">
                  <c:v>0.125</c:v>
                </c:pt>
                <c:pt idx="3" formatCode="0.00">
                  <c:v>6.25E-2</c:v>
                </c:pt>
                <c:pt idx="4" formatCode="0.00">
                  <c:v>3.125E-2</c:v>
                </c:pt>
                <c:pt idx="5" formatCode="0.00">
                  <c:v>1.5625E-2</c:v>
                </c:pt>
                <c:pt idx="6" formatCode="0.00">
                  <c:v>7.8125E-3</c:v>
                </c:pt>
                <c:pt idx="7" formatCode="0.000">
                  <c:v>3.90625E-3</c:v>
                </c:pt>
                <c:pt idx="8" formatCode="0.000">
                  <c:v>1.953125E-3</c:v>
                </c:pt>
                <c:pt idx="9" formatCode="0.000">
                  <c:v>9.765625E-4</c:v>
                </c:pt>
                <c:pt idx="10" formatCode="0.0000">
                  <c:v>4.8828125E-4</c:v>
                </c:pt>
                <c:pt idx="11" formatCode="0.0000">
                  <c:v>2.44140625E-4</c:v>
                </c:pt>
                <c:pt idx="12" formatCode="0.0000">
                  <c:v>1.220703125E-4</c:v>
                </c:pt>
                <c:pt idx="13" formatCode="0.0000">
                  <c:v>6.103515625E-5</c:v>
                </c:pt>
                <c:pt idx="14" formatCode="0.00000">
                  <c:v>3.0517578125E-5</c:v>
                </c:pt>
                <c:pt idx="15" formatCode="0.00000">
                  <c:v>1.52587890625E-5</c:v>
                </c:pt>
                <c:pt idx="16" formatCode="0.00000">
                  <c:v>7.62939453125E-6</c:v>
                </c:pt>
                <c:pt idx="17" formatCode="0.000000">
                  <c:v>3.814697265625E-6</c:v>
                </c:pt>
                <c:pt idx="18" formatCode="0.000000">
                  <c:v>1.9073486328125E-6</c:v>
                </c:pt>
                <c:pt idx="19" formatCode="0.000000">
                  <c:v>9.5367431640625E-7</c:v>
                </c:pt>
                <c:pt idx="20" formatCode="0.0000000">
                  <c:v>4.76837158203125E-7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1FD-4228-B4D6-E6EB7E9C55B0}"/>
            </c:ext>
          </c:extLst>
        </c:ser>
        <c:ser>
          <c:idx val="2"/>
          <c:order val="2"/>
          <c:tx>
            <c:strRef>
              <c:f>'7.2.1-2'!$M$20</c:f>
              <c:strCache>
                <c:ptCount val="1"/>
                <c:pt idx="0">
                  <c:v>Alpha 0.3</c:v>
                </c:pt>
              </c:strCache>
            </c:strRef>
          </c:tx>
          <c:xVal>
            <c:numRef>
              <c:f>'7.2.1-2'!$R$21:$R$41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'7.2.1-2'!$M$21:$M$41</c:f>
              <c:numCache>
                <c:formatCode>General</c:formatCode>
                <c:ptCount val="21"/>
                <c:pt idx="0">
                  <c:v>0.3</c:v>
                </c:pt>
                <c:pt idx="1">
                  <c:v>0.21</c:v>
                </c:pt>
                <c:pt idx="2" formatCode="0.00">
                  <c:v>0.14699999999999996</c:v>
                </c:pt>
                <c:pt idx="3" formatCode="0.00">
                  <c:v>0.10289999999999998</c:v>
                </c:pt>
                <c:pt idx="4" formatCode="0.00">
                  <c:v>7.2029999999999969E-2</c:v>
                </c:pt>
                <c:pt idx="5" formatCode="0.00">
                  <c:v>5.042099999999998E-2</c:v>
                </c:pt>
                <c:pt idx="6" formatCode="0.00">
                  <c:v>3.5294699999999984E-2</c:v>
                </c:pt>
                <c:pt idx="7" formatCode="0.000">
                  <c:v>2.4706289999999985E-2</c:v>
                </c:pt>
                <c:pt idx="8" formatCode="0.000">
                  <c:v>1.7294402999999989E-2</c:v>
                </c:pt>
                <c:pt idx="9" formatCode="0.000">
                  <c:v>1.2106082099999992E-2</c:v>
                </c:pt>
                <c:pt idx="10" formatCode="0.0000">
                  <c:v>8.4742574699999944E-3</c:v>
                </c:pt>
                <c:pt idx="11" formatCode="0.0000">
                  <c:v>5.9319802289999951E-3</c:v>
                </c:pt>
                <c:pt idx="12" formatCode="0.0000">
                  <c:v>4.1523861602999956E-3</c:v>
                </c:pt>
                <c:pt idx="13" formatCode="0.0000">
                  <c:v>2.9066703122099971E-3</c:v>
                </c:pt>
                <c:pt idx="14" formatCode="0.00000">
                  <c:v>2.0346692185469976E-3</c:v>
                </c:pt>
                <c:pt idx="15" formatCode="0.00000">
                  <c:v>1.4242684529828982E-3</c:v>
                </c:pt>
                <c:pt idx="16" formatCode="0.00000">
                  <c:v>9.9698791708802874E-4</c:v>
                </c:pt>
                <c:pt idx="17" formatCode="0.000000">
                  <c:v>6.9789154196162008E-4</c:v>
                </c:pt>
                <c:pt idx="18" formatCode="0.000000">
                  <c:v>4.8852407937313399E-4</c:v>
                </c:pt>
                <c:pt idx="19" formatCode="0.000000">
                  <c:v>3.419668555611938E-4</c:v>
                </c:pt>
                <c:pt idx="20" formatCode="0.0000000">
                  <c:v>2.3937679889283564E-4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1FD-4228-B4D6-E6EB7E9C55B0}"/>
            </c:ext>
          </c:extLst>
        </c:ser>
        <c:ser>
          <c:idx val="3"/>
          <c:order val="3"/>
          <c:tx>
            <c:strRef>
              <c:f>'7.2.1-2'!$J$20</c:f>
              <c:strCache>
                <c:ptCount val="1"/>
                <c:pt idx="0">
                  <c:v>Alpha 0.1</c:v>
                </c:pt>
              </c:strCache>
            </c:strRef>
          </c:tx>
          <c:xVal>
            <c:numRef>
              <c:f>'7.2.1-2'!$R$21:$R$41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'7.2.1-2'!$J$21:$J$41</c:f>
              <c:numCache>
                <c:formatCode>General</c:formatCode>
                <c:ptCount val="21"/>
                <c:pt idx="0">
                  <c:v>0.1</c:v>
                </c:pt>
                <c:pt idx="1">
                  <c:v>9.0000000000000011E-2</c:v>
                </c:pt>
                <c:pt idx="2" formatCode="0.00">
                  <c:v>8.1000000000000016E-2</c:v>
                </c:pt>
                <c:pt idx="3" formatCode="0.00">
                  <c:v>7.2900000000000006E-2</c:v>
                </c:pt>
                <c:pt idx="4" formatCode="0.00">
                  <c:v>6.5610000000000016E-2</c:v>
                </c:pt>
                <c:pt idx="5" formatCode="0.00">
                  <c:v>5.9049000000000018E-2</c:v>
                </c:pt>
                <c:pt idx="6" formatCode="0.00">
                  <c:v>5.314410000000002E-2</c:v>
                </c:pt>
                <c:pt idx="7" formatCode="0.000">
                  <c:v>4.7829690000000015E-2</c:v>
                </c:pt>
                <c:pt idx="8" formatCode="0.000">
                  <c:v>4.3046721000000017E-2</c:v>
                </c:pt>
                <c:pt idx="9" formatCode="0.000">
                  <c:v>3.874204890000002E-2</c:v>
                </c:pt>
                <c:pt idx="10" formatCode="0.0000">
                  <c:v>3.4867844010000017E-2</c:v>
                </c:pt>
                <c:pt idx="11" formatCode="0.0000">
                  <c:v>3.138105960900002E-2</c:v>
                </c:pt>
                <c:pt idx="12" formatCode="0.0000">
                  <c:v>2.8242953648100019E-2</c:v>
                </c:pt>
                <c:pt idx="13" formatCode="0.0000">
                  <c:v>2.541865828329002E-2</c:v>
                </c:pt>
                <c:pt idx="14" formatCode="0.00000">
                  <c:v>2.2876792454961017E-2</c:v>
                </c:pt>
                <c:pt idx="15" formatCode="0.00000">
                  <c:v>2.0589113209464913E-2</c:v>
                </c:pt>
                <c:pt idx="16" formatCode="0.00000">
                  <c:v>1.8530201888518425E-2</c:v>
                </c:pt>
                <c:pt idx="17" formatCode="0.000000">
                  <c:v>1.6677181699666584E-2</c:v>
                </c:pt>
                <c:pt idx="18" formatCode="0.000000">
                  <c:v>1.5009463529699923E-2</c:v>
                </c:pt>
                <c:pt idx="19" formatCode="0.000000">
                  <c:v>1.3508517176729934E-2</c:v>
                </c:pt>
                <c:pt idx="20" formatCode="0.0000000">
                  <c:v>1.2157665459056942E-2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1FD-4228-B4D6-E6EB7E9C5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878464"/>
        <c:axId val="146880000"/>
      </c:scatterChart>
      <c:valAx>
        <c:axId val="146878464"/>
        <c:scaling>
          <c:orientation val="minMax"/>
          <c:max val="20"/>
        </c:scaling>
        <c:delete val="0"/>
        <c:axPos val="b"/>
        <c:numFmt formatCode="General" sourceLinked="1"/>
        <c:majorTickMark val="out"/>
        <c:minorTickMark val="none"/>
        <c:tickLblPos val="nextTo"/>
        <c:crossAx val="146880000"/>
        <c:crosses val="autoZero"/>
        <c:crossBetween val="midCat"/>
      </c:valAx>
      <c:valAx>
        <c:axId val="1468800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87846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Exponential Smoothing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'7.2.5-8'!$A$2:$A$141</c:f>
              <c:numCache>
                <c:formatCode>General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4-4B04-98D7-F4912B7508FF}"/>
            </c:ext>
          </c:extLst>
        </c:ser>
        <c:ser>
          <c:idx val="1"/>
          <c:order val="1"/>
          <c:tx>
            <c:v>Forecast</c:v>
          </c:tx>
          <c:val>
            <c:numRef>
              <c:f>'7.2.5-8'!$F$2:$F$141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53.917226300000003</c:v>
                </c:pt>
                <c:pt idx="3">
                  <c:v>53.057392129999997</c:v>
                </c:pt>
                <c:pt idx="4">
                  <c:v>51.313471012999997</c:v>
                </c:pt>
                <c:pt idx="5">
                  <c:v>51.280183601300003</c:v>
                </c:pt>
                <c:pt idx="6">
                  <c:v>51.250395760130004</c:v>
                </c:pt>
                <c:pt idx="7">
                  <c:v>51.670719376013004</c:v>
                </c:pt>
                <c:pt idx="8">
                  <c:v>50.7074076376013</c:v>
                </c:pt>
                <c:pt idx="9">
                  <c:v>51.90744276376013</c:v>
                </c:pt>
                <c:pt idx="10">
                  <c:v>50.157860076376018</c:v>
                </c:pt>
                <c:pt idx="11">
                  <c:v>49.603692207637607</c:v>
                </c:pt>
                <c:pt idx="12">
                  <c:v>49.75110752076376</c:v>
                </c:pt>
                <c:pt idx="13">
                  <c:v>49.492465052076376</c:v>
                </c:pt>
                <c:pt idx="14">
                  <c:v>51.062806605207641</c:v>
                </c:pt>
                <c:pt idx="15">
                  <c:v>50.77890016052077</c:v>
                </c:pt>
                <c:pt idx="16">
                  <c:v>51.085621816052068</c:v>
                </c:pt>
                <c:pt idx="17">
                  <c:v>50.278510081605212</c:v>
                </c:pt>
                <c:pt idx="18">
                  <c:v>50.938579008160531</c:v>
                </c:pt>
                <c:pt idx="19">
                  <c:v>53.676684100816061</c:v>
                </c:pt>
                <c:pt idx="20">
                  <c:v>53.615378710081607</c:v>
                </c:pt>
                <c:pt idx="21">
                  <c:v>52.10123247100816</c:v>
                </c:pt>
                <c:pt idx="22">
                  <c:v>51.209037747100815</c:v>
                </c:pt>
                <c:pt idx="23">
                  <c:v>50.978717174710077</c:v>
                </c:pt>
                <c:pt idx="24">
                  <c:v>49.333023817471009</c:v>
                </c:pt>
                <c:pt idx="25">
                  <c:v>48.507044481747101</c:v>
                </c:pt>
                <c:pt idx="26">
                  <c:v>48.309800948174711</c:v>
                </c:pt>
                <c:pt idx="27">
                  <c:v>48.66928529481747</c:v>
                </c:pt>
                <c:pt idx="28">
                  <c:v>48.687595529481747</c:v>
                </c:pt>
                <c:pt idx="29">
                  <c:v>49.403752052948178</c:v>
                </c:pt>
                <c:pt idx="30">
                  <c:v>50.319168105294821</c:v>
                </c:pt>
                <c:pt idx="31">
                  <c:v>51.592030810529479</c:v>
                </c:pt>
                <c:pt idx="32">
                  <c:v>51.515028781052955</c:v>
                </c:pt>
                <c:pt idx="33">
                  <c:v>51.1786908781053</c:v>
                </c:pt>
                <c:pt idx="34">
                  <c:v>51.882274987810533</c:v>
                </c:pt>
                <c:pt idx="35">
                  <c:v>50.646960198781059</c:v>
                </c:pt>
                <c:pt idx="36">
                  <c:v>50.683306519878109</c:v>
                </c:pt>
                <c:pt idx="37">
                  <c:v>51.344217451987802</c:v>
                </c:pt>
                <c:pt idx="38">
                  <c:v>50.699738745198779</c:v>
                </c:pt>
                <c:pt idx="39">
                  <c:v>50.262242674519882</c:v>
                </c:pt>
                <c:pt idx="40">
                  <c:v>51.728455467451987</c:v>
                </c:pt>
                <c:pt idx="41">
                  <c:v>52.203715346745199</c:v>
                </c:pt>
                <c:pt idx="42">
                  <c:v>51.718310834674526</c:v>
                </c:pt>
                <c:pt idx="43">
                  <c:v>51.385543183467455</c:v>
                </c:pt>
                <c:pt idx="44">
                  <c:v>50.464053718346747</c:v>
                </c:pt>
                <c:pt idx="45">
                  <c:v>50.922598571834676</c:v>
                </c:pt>
                <c:pt idx="46">
                  <c:v>52.025425657183462</c:v>
                </c:pt>
                <c:pt idx="47">
                  <c:v>51.43401886571835</c:v>
                </c:pt>
                <c:pt idx="48">
                  <c:v>52.280855986571837</c:v>
                </c:pt>
                <c:pt idx="49">
                  <c:v>52.45435979865718</c:v>
                </c:pt>
                <c:pt idx="50">
                  <c:v>52.844761079865719</c:v>
                </c:pt>
                <c:pt idx="51">
                  <c:v>53.558841707986574</c:v>
                </c:pt>
                <c:pt idx="52">
                  <c:v>53.905596670798658</c:v>
                </c:pt>
                <c:pt idx="53">
                  <c:v>52.901064667079865</c:v>
                </c:pt>
                <c:pt idx="54">
                  <c:v>53.129249166707993</c:v>
                </c:pt>
                <c:pt idx="55">
                  <c:v>53.338591716670805</c:v>
                </c:pt>
                <c:pt idx="56">
                  <c:v>53.270705871667076</c:v>
                </c:pt>
                <c:pt idx="57">
                  <c:v>53.477086787166705</c:v>
                </c:pt>
                <c:pt idx="58">
                  <c:v>52.902624178716671</c:v>
                </c:pt>
                <c:pt idx="59">
                  <c:v>53.884384517871666</c:v>
                </c:pt>
                <c:pt idx="60">
                  <c:v>54.284553751787165</c:v>
                </c:pt>
                <c:pt idx="61">
                  <c:v>54.484448475178716</c:v>
                </c:pt>
                <c:pt idx="62">
                  <c:v>54.80643114751787</c:v>
                </c:pt>
                <c:pt idx="63">
                  <c:v>54.714280014751786</c:v>
                </c:pt>
                <c:pt idx="64">
                  <c:v>53.932320401475181</c:v>
                </c:pt>
                <c:pt idx="65">
                  <c:v>54.351522040147515</c:v>
                </c:pt>
                <c:pt idx="66">
                  <c:v>53.807221804014759</c:v>
                </c:pt>
                <c:pt idx="67">
                  <c:v>53.71726248040148</c:v>
                </c:pt>
                <c:pt idx="68">
                  <c:v>53.610565248040146</c:v>
                </c:pt>
                <c:pt idx="69">
                  <c:v>53.901888724804017</c:v>
                </c:pt>
                <c:pt idx="70">
                  <c:v>54.552767172480401</c:v>
                </c:pt>
                <c:pt idx="71">
                  <c:v>54.626738917248041</c:v>
                </c:pt>
                <c:pt idx="72">
                  <c:v>54.891718791724806</c:v>
                </c:pt>
                <c:pt idx="73">
                  <c:v>55.637666879172485</c:v>
                </c:pt>
                <c:pt idx="74">
                  <c:v>55.650086987917248</c:v>
                </c:pt>
                <c:pt idx="75">
                  <c:v>54.940759198791724</c:v>
                </c:pt>
                <c:pt idx="76">
                  <c:v>55.038585419879176</c:v>
                </c:pt>
                <c:pt idx="77">
                  <c:v>51.495517241987919</c:v>
                </c:pt>
                <c:pt idx="78">
                  <c:v>51.434322424198797</c:v>
                </c:pt>
                <c:pt idx="79">
                  <c:v>50.833098642419884</c:v>
                </c:pt>
                <c:pt idx="80">
                  <c:v>50.32886946424199</c:v>
                </c:pt>
                <c:pt idx="81">
                  <c:v>49.354708146424201</c:v>
                </c:pt>
                <c:pt idx="82">
                  <c:v>49.230643014642425</c:v>
                </c:pt>
                <c:pt idx="83">
                  <c:v>49.875515501464243</c:v>
                </c:pt>
                <c:pt idx="84">
                  <c:v>49.202784850146429</c:v>
                </c:pt>
                <c:pt idx="85">
                  <c:v>49.215450685014645</c:v>
                </c:pt>
                <c:pt idx="86">
                  <c:v>49.278891968501469</c:v>
                </c:pt>
                <c:pt idx="87">
                  <c:v>49.684932396850144</c:v>
                </c:pt>
                <c:pt idx="88">
                  <c:v>49.441308339685023</c:v>
                </c:pt>
                <c:pt idx="89">
                  <c:v>50.260749033968501</c:v>
                </c:pt>
                <c:pt idx="90">
                  <c:v>50.369338503396861</c:v>
                </c:pt>
                <c:pt idx="91">
                  <c:v>50.788774950339693</c:v>
                </c:pt>
                <c:pt idx="92">
                  <c:v>50.448790095033971</c:v>
                </c:pt>
                <c:pt idx="93">
                  <c:v>51.080950909503393</c:v>
                </c:pt>
                <c:pt idx="94">
                  <c:v>50.285518390950344</c:v>
                </c:pt>
                <c:pt idx="95">
                  <c:v>50.474304739095039</c:v>
                </c:pt>
                <c:pt idx="96">
                  <c:v>50.054913973909507</c:v>
                </c:pt>
                <c:pt idx="97">
                  <c:v>50.281301797390952</c:v>
                </c:pt>
                <c:pt idx="98">
                  <c:v>49.77622917973909</c:v>
                </c:pt>
                <c:pt idx="99">
                  <c:v>51.121027017973908</c:v>
                </c:pt>
                <c:pt idx="100">
                  <c:v>51.729551201797392</c:v>
                </c:pt>
                <c:pt idx="101">
                  <c:v>51.58468612017974</c:v>
                </c:pt>
                <c:pt idx="102">
                  <c:v>51.954802912017982</c:v>
                </c:pt>
                <c:pt idx="103">
                  <c:v>52.600023791201799</c:v>
                </c:pt>
                <c:pt idx="104">
                  <c:v>52.530381079120183</c:v>
                </c:pt>
                <c:pt idx="105">
                  <c:v>52.192480507912016</c:v>
                </c:pt>
                <c:pt idx="106">
                  <c:v>51.541537950791202</c:v>
                </c:pt>
                <c:pt idx="107">
                  <c:v>51.780548295079122</c:v>
                </c:pt>
                <c:pt idx="108">
                  <c:v>51.777614029507916</c:v>
                </c:pt>
                <c:pt idx="109">
                  <c:v>51.72365720295079</c:v>
                </c:pt>
                <c:pt idx="110">
                  <c:v>51.342601520295077</c:v>
                </c:pt>
                <c:pt idx="111">
                  <c:v>51.179277152029513</c:v>
                </c:pt>
                <c:pt idx="112">
                  <c:v>49.964413815202953</c:v>
                </c:pt>
                <c:pt idx="113">
                  <c:v>49.565658181520291</c:v>
                </c:pt>
                <c:pt idx="114">
                  <c:v>49.40056021815203</c:v>
                </c:pt>
                <c:pt idx="115">
                  <c:v>50.010148921815201</c:v>
                </c:pt>
                <c:pt idx="116">
                  <c:v>49.838558592181528</c:v>
                </c:pt>
                <c:pt idx="117">
                  <c:v>49.767732559218153</c:v>
                </c:pt>
                <c:pt idx="118">
                  <c:v>50.762405755921819</c:v>
                </c:pt>
                <c:pt idx="119">
                  <c:v>50.682990875592182</c:v>
                </c:pt>
                <c:pt idx="120">
                  <c:v>51.497918487559218</c:v>
                </c:pt>
                <c:pt idx="121">
                  <c:v>49.719008648755924</c:v>
                </c:pt>
                <c:pt idx="122">
                  <c:v>48.28892066487559</c:v>
                </c:pt>
                <c:pt idx="123">
                  <c:v>49.04928056648756</c:v>
                </c:pt>
                <c:pt idx="124">
                  <c:v>50.109185756648756</c:v>
                </c:pt>
                <c:pt idx="125">
                  <c:v>50.778661775664879</c:v>
                </c:pt>
                <c:pt idx="126">
                  <c:v>50.83666697756648</c:v>
                </c:pt>
                <c:pt idx="127">
                  <c:v>50.851409897756653</c:v>
                </c:pt>
                <c:pt idx="128">
                  <c:v>51.040716889775666</c:v>
                </c:pt>
                <c:pt idx="129">
                  <c:v>51.059647588977569</c:v>
                </c:pt>
                <c:pt idx="130">
                  <c:v>51.88440975889776</c:v>
                </c:pt>
                <c:pt idx="131">
                  <c:v>52.226270475889777</c:v>
                </c:pt>
                <c:pt idx="132">
                  <c:v>52.81499874758898</c:v>
                </c:pt>
                <c:pt idx="133">
                  <c:v>53.142198474758899</c:v>
                </c:pt>
                <c:pt idx="134">
                  <c:v>53.380639547475894</c:v>
                </c:pt>
                <c:pt idx="135">
                  <c:v>53.36870595474759</c:v>
                </c:pt>
                <c:pt idx="136">
                  <c:v>53.600061795474758</c:v>
                </c:pt>
                <c:pt idx="137">
                  <c:v>52.845048379547478</c:v>
                </c:pt>
                <c:pt idx="138">
                  <c:v>55.291825837954754</c:v>
                </c:pt>
                <c:pt idx="139">
                  <c:v>55.438116483795476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4-4B04-98D7-F4912B75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120128"/>
        <c:axId val="147122048"/>
      </c:lineChart>
      <c:catAx>
        <c:axId val="14712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147122048"/>
        <c:crosses val="autoZero"/>
        <c:auto val="1"/>
        <c:lblAlgn val="ctr"/>
        <c:lblOffset val="100"/>
        <c:noMultiLvlLbl val="0"/>
      </c:catAx>
      <c:valAx>
        <c:axId val="147122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120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Exponential Smoothing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'7.2.5-8'!$A$2:$A$141</c:f>
              <c:numCache>
                <c:formatCode>General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A6-4456-B8F1-49F736FA743A}"/>
            </c:ext>
          </c:extLst>
        </c:ser>
        <c:ser>
          <c:idx val="1"/>
          <c:order val="1"/>
          <c:tx>
            <c:v>Forecast</c:v>
          </c:tx>
          <c:val>
            <c:numRef>
              <c:f>'7.2.5-8'!$D$2:$D$141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53.721252700000001</c:v>
                </c:pt>
                <c:pt idx="3">
                  <c:v>53.645312930000003</c:v>
                </c:pt>
                <c:pt idx="4">
                  <c:v>53.392751837000006</c:v>
                </c:pt>
                <c:pt idx="5">
                  <c:v>53.181125153300009</c:v>
                </c:pt>
                <c:pt idx="6">
                  <c:v>52.987721237970007</c:v>
                </c:pt>
                <c:pt idx="7">
                  <c:v>52.86069131417301</c:v>
                </c:pt>
                <c:pt idx="8">
                  <c:v>52.634659482755708</c:v>
                </c:pt>
                <c:pt idx="9">
                  <c:v>52.575271534480144</c:v>
                </c:pt>
                <c:pt idx="10">
                  <c:v>52.314090581032126</c:v>
                </c:pt>
                <c:pt idx="11">
                  <c:v>52.036893322928918</c:v>
                </c:pt>
                <c:pt idx="12">
                  <c:v>51.809952690636031</c:v>
                </c:pt>
                <c:pt idx="13">
                  <c:v>51.575330121572428</c:v>
                </c:pt>
                <c:pt idx="14">
                  <c:v>51.541526009415179</c:v>
                </c:pt>
                <c:pt idx="15">
                  <c:v>51.462108908473667</c:v>
                </c:pt>
                <c:pt idx="16">
                  <c:v>51.427868217626305</c:v>
                </c:pt>
                <c:pt idx="17">
                  <c:v>51.303964495863681</c:v>
                </c:pt>
                <c:pt idx="18">
                  <c:v>51.274760046277322</c:v>
                </c:pt>
                <c:pt idx="19">
                  <c:v>51.545375841649594</c:v>
                </c:pt>
                <c:pt idx="20">
                  <c:v>51.751694957484638</c:v>
                </c:pt>
                <c:pt idx="21">
                  <c:v>51.769824861736176</c:v>
                </c:pt>
                <c:pt idx="22">
                  <c:v>51.703832875562561</c:v>
                </c:pt>
                <c:pt idx="23">
                  <c:v>51.628762188006306</c:v>
                </c:pt>
                <c:pt idx="24">
                  <c:v>51.380902869205677</c:v>
                </c:pt>
                <c:pt idx="25">
                  <c:v>51.08433948228511</c:v>
                </c:pt>
                <c:pt idx="26">
                  <c:v>50.804694034056602</c:v>
                </c:pt>
                <c:pt idx="27">
                  <c:v>50.595147430650947</c:v>
                </c:pt>
                <c:pt idx="28">
                  <c:v>50.404595687585854</c:v>
                </c:pt>
                <c:pt idx="29">
                  <c:v>50.312468618827268</c:v>
                </c:pt>
                <c:pt idx="30">
                  <c:v>50.32330985694454</c:v>
                </c:pt>
                <c:pt idx="31">
                  <c:v>50.464324871250092</c:v>
                </c:pt>
                <c:pt idx="32">
                  <c:v>50.568539684125085</c:v>
                </c:pt>
                <c:pt idx="33">
                  <c:v>50.625817715712579</c:v>
                </c:pt>
                <c:pt idx="34">
                  <c:v>50.759281044141318</c:v>
                </c:pt>
                <c:pt idx="35">
                  <c:v>50.734323239727189</c:v>
                </c:pt>
                <c:pt idx="36">
                  <c:v>50.729625415754469</c:v>
                </c:pt>
                <c:pt idx="37">
                  <c:v>50.798428074179029</c:v>
                </c:pt>
                <c:pt idx="38">
                  <c:v>50.781398266761123</c:v>
                </c:pt>
                <c:pt idx="39">
                  <c:v>50.724621640085005</c:v>
                </c:pt>
                <c:pt idx="40">
                  <c:v>50.841296276076505</c:v>
                </c:pt>
                <c:pt idx="41">
                  <c:v>50.982818848468852</c:v>
                </c:pt>
                <c:pt idx="42">
                  <c:v>51.050974663621972</c:v>
                </c:pt>
                <c:pt idx="43">
                  <c:v>51.080734097259779</c:v>
                </c:pt>
                <c:pt idx="44">
                  <c:v>51.008827287533805</c:v>
                </c:pt>
                <c:pt idx="45">
                  <c:v>51.005299358780427</c:v>
                </c:pt>
                <c:pt idx="46">
                  <c:v>51.119565622902385</c:v>
                </c:pt>
                <c:pt idx="47">
                  <c:v>51.144439760612144</c:v>
                </c:pt>
                <c:pt idx="48">
                  <c:v>51.267490684550935</c:v>
                </c:pt>
                <c:pt idx="49">
                  <c:v>51.388105416095847</c:v>
                </c:pt>
                <c:pt idx="50">
                  <c:v>51.538108774486261</c:v>
                </c:pt>
                <c:pt idx="51">
                  <c:v>51.748116297037633</c:v>
                </c:pt>
                <c:pt idx="52">
                  <c:v>51.967717167333873</c:v>
                </c:pt>
                <c:pt idx="53">
                  <c:v>52.049890450600486</c:v>
                </c:pt>
                <c:pt idx="54">
                  <c:v>52.160361705540438</c:v>
                </c:pt>
                <c:pt idx="55">
                  <c:v>52.2805107349864</c:v>
                </c:pt>
                <c:pt idx="56">
                  <c:v>52.378775961487761</c:v>
                </c:pt>
                <c:pt idx="57">
                  <c:v>52.490900165338985</c:v>
                </c:pt>
                <c:pt idx="58">
                  <c:v>52.525689648805084</c:v>
                </c:pt>
                <c:pt idx="59">
                  <c:v>52.672467583924572</c:v>
                </c:pt>
                <c:pt idx="60">
                  <c:v>52.838122525532121</c:v>
                </c:pt>
                <c:pt idx="61">
                  <c:v>53.004976172978914</c:v>
                </c:pt>
                <c:pt idx="62">
                  <c:v>53.188699255681023</c:v>
                </c:pt>
                <c:pt idx="63">
                  <c:v>53.340233430112917</c:v>
                </c:pt>
                <c:pt idx="64">
                  <c:v>53.390753687101629</c:v>
                </c:pt>
                <c:pt idx="65">
                  <c:v>53.491488318391468</c:v>
                </c:pt>
                <c:pt idx="66">
                  <c:v>53.51701388655232</c:v>
                </c:pt>
                <c:pt idx="67">
                  <c:v>53.53603919789709</c:v>
                </c:pt>
                <c:pt idx="68">
                  <c:v>53.542306278107382</c:v>
                </c:pt>
                <c:pt idx="69">
                  <c:v>53.581501450296649</c:v>
                </c:pt>
                <c:pt idx="70">
                  <c:v>53.685860005266989</c:v>
                </c:pt>
                <c:pt idx="71">
                  <c:v>53.780769804740288</c:v>
                </c:pt>
                <c:pt idx="72">
                  <c:v>53.894808924266258</c:v>
                </c:pt>
                <c:pt idx="73">
                  <c:v>54.077383031839631</c:v>
                </c:pt>
                <c:pt idx="74">
                  <c:v>54.234791428655669</c:v>
                </c:pt>
                <c:pt idx="75">
                  <c:v>54.297506785790105</c:v>
                </c:pt>
                <c:pt idx="76">
                  <c:v>54.372701607211091</c:v>
                </c:pt>
                <c:pt idx="77">
                  <c:v>54.045615746489986</c:v>
                </c:pt>
                <c:pt idx="78">
                  <c:v>53.78380647184099</c:v>
                </c:pt>
                <c:pt idx="79">
                  <c:v>53.482055424656892</c:v>
                </c:pt>
                <c:pt idx="80">
                  <c:v>53.161134282191206</c:v>
                </c:pt>
                <c:pt idx="81">
                  <c:v>52.769667653972085</c:v>
                </c:pt>
                <c:pt idx="82">
                  <c:v>52.414386688574879</c:v>
                </c:pt>
                <c:pt idx="83">
                  <c:v>52.167664819717395</c:v>
                </c:pt>
                <c:pt idx="84">
                  <c:v>51.863702037745654</c:v>
                </c:pt>
                <c:pt idx="85">
                  <c:v>51.599017633971087</c:v>
                </c:pt>
                <c:pt idx="86">
                  <c:v>51.367709970573976</c:v>
                </c:pt>
                <c:pt idx="87">
                  <c:v>51.203943773516578</c:v>
                </c:pt>
                <c:pt idx="88">
                  <c:v>51.024973296164916</c:v>
                </c:pt>
                <c:pt idx="89">
                  <c:v>50.957655766548427</c:v>
                </c:pt>
                <c:pt idx="90">
                  <c:v>50.900030589893589</c:v>
                </c:pt>
                <c:pt idx="91">
                  <c:v>50.893565430904232</c:v>
                </c:pt>
                <c:pt idx="92">
                  <c:v>50.84531028781381</c:v>
                </c:pt>
                <c:pt idx="93">
                  <c:v>50.875898359032433</c:v>
                </c:pt>
                <c:pt idx="94">
                  <c:v>50.808022223129186</c:v>
                </c:pt>
                <c:pt idx="95">
                  <c:v>50.776748100816263</c:v>
                </c:pt>
                <c:pt idx="96">
                  <c:v>50.699904790734635</c:v>
                </c:pt>
                <c:pt idx="97">
                  <c:v>50.660559911661174</c:v>
                </c:pt>
                <c:pt idx="98">
                  <c:v>50.566514920495059</c:v>
                </c:pt>
                <c:pt idx="99">
                  <c:v>50.636908328445557</c:v>
                </c:pt>
                <c:pt idx="100">
                  <c:v>50.752933995600998</c:v>
                </c:pt>
                <c:pt idx="101">
                  <c:v>50.834499596040899</c:v>
                </c:pt>
                <c:pt idx="102">
                  <c:v>50.950642336436815</c:v>
                </c:pt>
                <c:pt idx="103">
                  <c:v>51.122749602793135</c:v>
                </c:pt>
                <c:pt idx="104">
                  <c:v>51.26273894251382</c:v>
                </c:pt>
                <c:pt idx="105">
                  <c:v>51.351958648262439</c:v>
                </c:pt>
                <c:pt idx="106">
                  <c:v>51.363683883436195</c:v>
                </c:pt>
                <c:pt idx="107">
                  <c:v>51.408025995092572</c:v>
                </c:pt>
                <c:pt idx="108">
                  <c:v>51.444952195583312</c:v>
                </c:pt>
                <c:pt idx="109">
                  <c:v>51.472223176024983</c:v>
                </c:pt>
                <c:pt idx="110">
                  <c:v>51.455027058422488</c:v>
                </c:pt>
                <c:pt idx="111">
                  <c:v>51.425637352580239</c:v>
                </c:pt>
                <c:pt idx="112">
                  <c:v>51.266016517322214</c:v>
                </c:pt>
                <c:pt idx="113">
                  <c:v>51.091550065589992</c:v>
                </c:pt>
                <c:pt idx="114">
                  <c:v>50.920616659030991</c:v>
                </c:pt>
                <c:pt idx="115">
                  <c:v>50.836343093127894</c:v>
                </c:pt>
                <c:pt idx="116">
                  <c:v>50.734658083815106</c:v>
                </c:pt>
                <c:pt idx="117">
                  <c:v>50.637178575433602</c:v>
                </c:pt>
                <c:pt idx="118">
                  <c:v>50.660753217890246</c:v>
                </c:pt>
                <c:pt idx="119">
                  <c:v>50.662094596101227</c:v>
                </c:pt>
                <c:pt idx="120">
                  <c:v>50.754731736491109</c:v>
                </c:pt>
                <c:pt idx="121">
                  <c:v>50.631393762842002</c:v>
                </c:pt>
                <c:pt idx="122">
                  <c:v>50.381256586557804</c:v>
                </c:pt>
                <c:pt idx="123">
                  <c:v>50.256507427902022</c:v>
                </c:pt>
                <c:pt idx="124">
                  <c:v>50.253551985111827</c:v>
                </c:pt>
                <c:pt idx="125">
                  <c:v>50.313501586600651</c:v>
                </c:pt>
                <c:pt idx="126">
                  <c:v>50.366462627940592</c:v>
                </c:pt>
                <c:pt idx="127">
                  <c:v>50.415121165146537</c:v>
                </c:pt>
                <c:pt idx="128">
                  <c:v>50.479784148631886</c:v>
                </c:pt>
                <c:pt idx="129">
                  <c:v>50.5379808337687</c:v>
                </c:pt>
                <c:pt idx="130">
                  <c:v>50.681787750391834</c:v>
                </c:pt>
                <c:pt idx="131">
                  <c:v>50.840034475352653</c:v>
                </c:pt>
                <c:pt idx="132">
                  <c:v>51.044072327817389</c:v>
                </c:pt>
                <c:pt idx="133">
                  <c:v>51.257520495035649</c:v>
                </c:pt>
                <c:pt idx="134">
                  <c:v>51.472481745532093</c:v>
                </c:pt>
                <c:pt idx="135">
                  <c:v>51.661971570978892</c:v>
                </c:pt>
                <c:pt idx="136">
                  <c:v>51.858351213881001</c:v>
                </c:pt>
                <c:pt idx="137">
                  <c:v>51.948631892492898</c:v>
                </c:pt>
                <c:pt idx="138">
                  <c:v>52.310137703243612</c:v>
                </c:pt>
                <c:pt idx="139">
                  <c:v>52.624561032919253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6-4456-B8F1-49F736FA7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00704"/>
        <c:axId val="147035648"/>
      </c:lineChart>
      <c:catAx>
        <c:axId val="14700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147035648"/>
        <c:crosses val="autoZero"/>
        <c:auto val="1"/>
        <c:lblAlgn val="ctr"/>
        <c:lblOffset val="100"/>
        <c:noMultiLvlLbl val="0"/>
      </c:catAx>
      <c:valAx>
        <c:axId val="147035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000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Exponential Smoothing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'7.2.5-8'!$A$2:$A$141</c:f>
              <c:numCache>
                <c:formatCode>General</c:formatCode>
                <c:ptCount val="140"/>
                <c:pt idx="0">
                  <c:v>53.696756000000001</c:v>
                </c:pt>
                <c:pt idx="1">
                  <c:v>53.941723000000003</c:v>
                </c:pt>
                <c:pt idx="2">
                  <c:v>52.961855</c:v>
                </c:pt>
                <c:pt idx="3">
                  <c:v>51.119701999999997</c:v>
                </c:pt>
                <c:pt idx="4">
                  <c:v>51.276485000000001</c:v>
                </c:pt>
                <c:pt idx="5">
                  <c:v>51.247086000000003</c:v>
                </c:pt>
                <c:pt idx="6">
                  <c:v>51.717421999999999</c:v>
                </c:pt>
                <c:pt idx="7">
                  <c:v>50.600372999999998</c:v>
                </c:pt>
                <c:pt idx="8">
                  <c:v>52.040779999999998</c:v>
                </c:pt>
                <c:pt idx="9">
                  <c:v>49.963462</c:v>
                </c:pt>
                <c:pt idx="10">
                  <c:v>49.542118000000002</c:v>
                </c:pt>
                <c:pt idx="11">
                  <c:v>49.767487000000003</c:v>
                </c:pt>
                <c:pt idx="12">
                  <c:v>49.463726999999999</c:v>
                </c:pt>
                <c:pt idx="13">
                  <c:v>51.237288999999997</c:v>
                </c:pt>
                <c:pt idx="14">
                  <c:v>50.747354999999999</c:v>
                </c:pt>
                <c:pt idx="15">
                  <c:v>51.119701999999997</c:v>
                </c:pt>
                <c:pt idx="16">
                  <c:v>50.188831</c:v>
                </c:pt>
                <c:pt idx="17">
                  <c:v>51.011920000000003</c:v>
                </c:pt>
                <c:pt idx="18">
                  <c:v>53.980918000000003</c:v>
                </c:pt>
                <c:pt idx="19">
                  <c:v>53.608567000000001</c:v>
                </c:pt>
                <c:pt idx="20">
                  <c:v>51.932994000000001</c:v>
                </c:pt>
                <c:pt idx="21">
                  <c:v>51.109904999999998</c:v>
                </c:pt>
                <c:pt idx="22">
                  <c:v>50.953125999999997</c:v>
                </c:pt>
                <c:pt idx="23">
                  <c:v>49.150168999999998</c:v>
                </c:pt>
                <c:pt idx="24">
                  <c:v>48.415269000000002</c:v>
                </c:pt>
                <c:pt idx="25">
                  <c:v>48.287885000000003</c:v>
                </c:pt>
                <c:pt idx="26">
                  <c:v>48.709228000000003</c:v>
                </c:pt>
                <c:pt idx="27">
                  <c:v>48.689630000000001</c:v>
                </c:pt>
                <c:pt idx="28">
                  <c:v>49.483325000000001</c:v>
                </c:pt>
                <c:pt idx="29">
                  <c:v>50.420881000000001</c:v>
                </c:pt>
                <c:pt idx="30">
                  <c:v>51.733460000000001</c:v>
                </c:pt>
                <c:pt idx="31">
                  <c:v>51.506473</c:v>
                </c:pt>
                <c:pt idx="32">
                  <c:v>51.14132</c:v>
                </c:pt>
                <c:pt idx="33">
                  <c:v>51.960450999999999</c:v>
                </c:pt>
                <c:pt idx="34">
                  <c:v>50.509703000000002</c:v>
                </c:pt>
                <c:pt idx="35">
                  <c:v>50.687345000000001</c:v>
                </c:pt>
                <c:pt idx="36">
                  <c:v>51.417651999999997</c:v>
                </c:pt>
                <c:pt idx="37">
                  <c:v>50.628129999999999</c:v>
                </c:pt>
                <c:pt idx="38">
                  <c:v>50.213631999999997</c:v>
                </c:pt>
                <c:pt idx="39">
                  <c:v>51.891368</c:v>
                </c:pt>
                <c:pt idx="40">
                  <c:v>52.256521999999997</c:v>
                </c:pt>
                <c:pt idx="41">
                  <c:v>51.664377000000002</c:v>
                </c:pt>
                <c:pt idx="42">
                  <c:v>51.348568999999998</c:v>
                </c:pt>
                <c:pt idx="43">
                  <c:v>50.361666</c:v>
                </c:pt>
                <c:pt idx="44">
                  <c:v>50.973548000000001</c:v>
                </c:pt>
                <c:pt idx="45">
                  <c:v>52.147962</c:v>
                </c:pt>
                <c:pt idx="46">
                  <c:v>51.368307000000001</c:v>
                </c:pt>
                <c:pt idx="47">
                  <c:v>52.374949000000001</c:v>
                </c:pt>
                <c:pt idx="48">
                  <c:v>52.473638000000001</c:v>
                </c:pt>
                <c:pt idx="49">
                  <c:v>52.888139000000002</c:v>
                </c:pt>
                <c:pt idx="50">
                  <c:v>53.638184000000003</c:v>
                </c:pt>
                <c:pt idx="51">
                  <c:v>53.944125</c:v>
                </c:pt>
                <c:pt idx="52">
                  <c:v>52.789450000000002</c:v>
                </c:pt>
                <c:pt idx="53">
                  <c:v>53.154603000000002</c:v>
                </c:pt>
                <c:pt idx="54">
                  <c:v>53.361851999999999</c:v>
                </c:pt>
                <c:pt idx="55">
                  <c:v>53.263162999999999</c:v>
                </c:pt>
                <c:pt idx="56">
                  <c:v>53.500017999999997</c:v>
                </c:pt>
                <c:pt idx="57">
                  <c:v>52.838794999999998</c:v>
                </c:pt>
                <c:pt idx="58">
                  <c:v>53.993468999999997</c:v>
                </c:pt>
                <c:pt idx="59">
                  <c:v>54.329017</c:v>
                </c:pt>
                <c:pt idx="60">
                  <c:v>54.506658999999999</c:v>
                </c:pt>
                <c:pt idx="61">
                  <c:v>54.842207000000002</c:v>
                </c:pt>
                <c:pt idx="62">
                  <c:v>54.704040999999997</c:v>
                </c:pt>
                <c:pt idx="63">
                  <c:v>53.845435999999999</c:v>
                </c:pt>
                <c:pt idx="64">
                  <c:v>54.398099999999999</c:v>
                </c:pt>
                <c:pt idx="65">
                  <c:v>53.746744</c:v>
                </c:pt>
                <c:pt idx="66">
                  <c:v>53.707267000000002</c:v>
                </c:pt>
                <c:pt idx="67">
                  <c:v>53.598709999999997</c:v>
                </c:pt>
                <c:pt idx="68">
                  <c:v>53.934258</c:v>
                </c:pt>
                <c:pt idx="69">
                  <c:v>54.625087000000001</c:v>
                </c:pt>
                <c:pt idx="70">
                  <c:v>54.634957999999997</c:v>
                </c:pt>
                <c:pt idx="71">
                  <c:v>54.921160999999998</c:v>
                </c:pt>
                <c:pt idx="72">
                  <c:v>55.720550000000003</c:v>
                </c:pt>
                <c:pt idx="73">
                  <c:v>55.651466999999997</c:v>
                </c:pt>
                <c:pt idx="74">
                  <c:v>54.861944999999999</c:v>
                </c:pt>
                <c:pt idx="75">
                  <c:v>55.049455000000002</c:v>
                </c:pt>
                <c:pt idx="76">
                  <c:v>51.101843000000002</c:v>
                </c:pt>
                <c:pt idx="77">
                  <c:v>51.427523000000001</c:v>
                </c:pt>
                <c:pt idx="78">
                  <c:v>50.766295999999997</c:v>
                </c:pt>
                <c:pt idx="79">
                  <c:v>50.272843999999999</c:v>
                </c:pt>
                <c:pt idx="80">
                  <c:v>49.246468</c:v>
                </c:pt>
                <c:pt idx="81">
                  <c:v>49.216858000000002</c:v>
                </c:pt>
                <c:pt idx="82">
                  <c:v>49.947167999999998</c:v>
                </c:pt>
                <c:pt idx="83">
                  <c:v>49.128036999999999</c:v>
                </c:pt>
                <c:pt idx="84">
                  <c:v>49.216858000000002</c:v>
                </c:pt>
                <c:pt idx="85">
                  <c:v>49.285941000000001</c:v>
                </c:pt>
                <c:pt idx="86">
                  <c:v>49.730047999999996</c:v>
                </c:pt>
                <c:pt idx="87">
                  <c:v>49.414239000000002</c:v>
                </c:pt>
                <c:pt idx="88">
                  <c:v>50.351798000000002</c:v>
                </c:pt>
                <c:pt idx="89">
                  <c:v>50.381404000000003</c:v>
                </c:pt>
                <c:pt idx="90">
                  <c:v>50.835379000000003</c:v>
                </c:pt>
                <c:pt idx="91">
                  <c:v>50.411014000000002</c:v>
                </c:pt>
                <c:pt idx="92">
                  <c:v>51.151190999999997</c:v>
                </c:pt>
                <c:pt idx="93">
                  <c:v>50.197136999999998</c:v>
                </c:pt>
                <c:pt idx="94">
                  <c:v>50.495280999999999</c:v>
                </c:pt>
                <c:pt idx="95">
                  <c:v>50.008315000000003</c:v>
                </c:pt>
                <c:pt idx="96">
                  <c:v>50.306455999999997</c:v>
                </c:pt>
                <c:pt idx="97">
                  <c:v>49.720109999999998</c:v>
                </c:pt>
                <c:pt idx="98">
                  <c:v>51.270448999999999</c:v>
                </c:pt>
                <c:pt idx="99">
                  <c:v>51.797165</c:v>
                </c:pt>
                <c:pt idx="100">
                  <c:v>51.56859</c:v>
                </c:pt>
                <c:pt idx="101">
                  <c:v>51.995927000000002</c:v>
                </c:pt>
                <c:pt idx="102">
                  <c:v>52.671714999999999</c:v>
                </c:pt>
                <c:pt idx="103">
                  <c:v>52.522643000000002</c:v>
                </c:pt>
                <c:pt idx="104">
                  <c:v>52.154935999999999</c:v>
                </c:pt>
                <c:pt idx="105">
                  <c:v>51.469211000000001</c:v>
                </c:pt>
                <c:pt idx="106">
                  <c:v>51.807105</c:v>
                </c:pt>
                <c:pt idx="107">
                  <c:v>51.777287999999999</c:v>
                </c:pt>
                <c:pt idx="108">
                  <c:v>51.717661999999997</c:v>
                </c:pt>
                <c:pt idx="109">
                  <c:v>51.300261999999996</c:v>
                </c:pt>
                <c:pt idx="110">
                  <c:v>51.16113</c:v>
                </c:pt>
                <c:pt idx="111">
                  <c:v>49.829428999999998</c:v>
                </c:pt>
                <c:pt idx="112">
                  <c:v>49.521352</c:v>
                </c:pt>
                <c:pt idx="113">
                  <c:v>49.382216</c:v>
                </c:pt>
                <c:pt idx="114">
                  <c:v>50.077880999999998</c:v>
                </c:pt>
                <c:pt idx="115">
                  <c:v>49.819493000000001</c:v>
                </c:pt>
                <c:pt idx="116">
                  <c:v>49.759863000000003</c:v>
                </c:pt>
                <c:pt idx="117">
                  <c:v>50.872925000000002</c:v>
                </c:pt>
                <c:pt idx="118">
                  <c:v>50.674166999999997</c:v>
                </c:pt>
                <c:pt idx="119">
                  <c:v>51.588465999999997</c:v>
                </c:pt>
                <c:pt idx="120">
                  <c:v>49.521352</c:v>
                </c:pt>
                <c:pt idx="121">
                  <c:v>48.130021999999997</c:v>
                </c:pt>
                <c:pt idx="122">
                  <c:v>49.133764999999997</c:v>
                </c:pt>
                <c:pt idx="123">
                  <c:v>50.226953000000002</c:v>
                </c:pt>
                <c:pt idx="124">
                  <c:v>50.853048000000001</c:v>
                </c:pt>
                <c:pt idx="125">
                  <c:v>50.843111999999998</c:v>
                </c:pt>
                <c:pt idx="126">
                  <c:v>50.853048000000001</c:v>
                </c:pt>
                <c:pt idx="127">
                  <c:v>51.061751000000001</c:v>
                </c:pt>
                <c:pt idx="128">
                  <c:v>51.061751000000001</c:v>
                </c:pt>
                <c:pt idx="129">
                  <c:v>51.976050000000001</c:v>
                </c:pt>
                <c:pt idx="130">
                  <c:v>52.264254999999999</c:v>
                </c:pt>
                <c:pt idx="131">
                  <c:v>52.880412999999997</c:v>
                </c:pt>
                <c:pt idx="132">
                  <c:v>53.178553999999998</c:v>
                </c:pt>
                <c:pt idx="133">
                  <c:v>53.407133000000002</c:v>
                </c:pt>
                <c:pt idx="134">
                  <c:v>53.367379999999997</c:v>
                </c:pt>
                <c:pt idx="135">
                  <c:v>53.625768000000001</c:v>
                </c:pt>
                <c:pt idx="136">
                  <c:v>52.761158000000002</c:v>
                </c:pt>
                <c:pt idx="137">
                  <c:v>55.563690000000001</c:v>
                </c:pt>
                <c:pt idx="138">
                  <c:v>55.454371000000002</c:v>
                </c:pt>
                <c:pt idx="139">
                  <c:v>56.219602000000002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B-4BE7-99E5-294416F5E420}"/>
            </c:ext>
          </c:extLst>
        </c:ser>
        <c:ser>
          <c:idx val="1"/>
          <c:order val="1"/>
          <c:tx>
            <c:v>Forecast</c:v>
          </c:tx>
          <c:val>
            <c:numRef>
              <c:f>'7.2.5-8'!$B$2:$B$141</c:f>
              <c:numCache>
                <c:formatCode>0.00</c:formatCode>
                <c:ptCount val="140"/>
                <c:pt idx="0" formatCode="General">
                  <c:v>#N/A</c:v>
                </c:pt>
                <c:pt idx="1">
                  <c:v>53.696756000000001</c:v>
                </c:pt>
                <c:pt idx="2">
                  <c:v>53.770246099999994</c:v>
                </c:pt>
                <c:pt idx="3">
                  <c:v>53.527728769999996</c:v>
                </c:pt>
                <c:pt idx="4">
                  <c:v>52.805320738999995</c:v>
                </c:pt>
                <c:pt idx="5">
                  <c:v>52.346670017299992</c:v>
                </c:pt>
                <c:pt idx="6">
                  <c:v>52.016794812109993</c:v>
                </c:pt>
                <c:pt idx="7">
                  <c:v>51.926982968476992</c:v>
                </c:pt>
                <c:pt idx="8">
                  <c:v>51.528999977933893</c:v>
                </c:pt>
                <c:pt idx="9">
                  <c:v>51.682533984553721</c:v>
                </c:pt>
                <c:pt idx="10">
                  <c:v>51.166812389187605</c:v>
                </c:pt>
                <c:pt idx="11">
                  <c:v>50.679404072431325</c:v>
                </c:pt>
                <c:pt idx="12">
                  <c:v>50.405828950701924</c:v>
                </c:pt>
                <c:pt idx="13">
                  <c:v>50.123198365491348</c:v>
                </c:pt>
                <c:pt idx="14">
                  <c:v>50.45742555584394</c:v>
                </c:pt>
                <c:pt idx="15">
                  <c:v>50.544404389090758</c:v>
                </c:pt>
                <c:pt idx="16">
                  <c:v>50.716993672363529</c:v>
                </c:pt>
                <c:pt idx="17">
                  <c:v>50.558544870654472</c:v>
                </c:pt>
                <c:pt idx="18">
                  <c:v>50.694557409458127</c:v>
                </c:pt>
                <c:pt idx="19">
                  <c:v>51.680465586620684</c:v>
                </c:pt>
                <c:pt idx="20">
                  <c:v>52.258896010634473</c:v>
                </c:pt>
                <c:pt idx="21">
                  <c:v>52.161125407444132</c:v>
                </c:pt>
                <c:pt idx="22">
                  <c:v>51.845759285210889</c:v>
                </c:pt>
                <c:pt idx="23">
                  <c:v>51.57796929964762</c:v>
                </c:pt>
                <c:pt idx="24">
                  <c:v>50.849629209753331</c:v>
                </c:pt>
                <c:pt idx="25">
                  <c:v>50.119321146827332</c:v>
                </c:pt>
                <c:pt idx="26">
                  <c:v>49.569890302779129</c:v>
                </c:pt>
                <c:pt idx="27">
                  <c:v>49.311691611945385</c:v>
                </c:pt>
                <c:pt idx="28">
                  <c:v>49.125073128361763</c:v>
                </c:pt>
                <c:pt idx="29">
                  <c:v>49.232548689853232</c:v>
                </c:pt>
                <c:pt idx="30">
                  <c:v>49.589048382897261</c:v>
                </c:pt>
                <c:pt idx="31">
                  <c:v>50.232371868028082</c:v>
                </c:pt>
                <c:pt idx="32">
                  <c:v>50.614602207619654</c:v>
                </c:pt>
                <c:pt idx="33">
                  <c:v>50.772617545333759</c:v>
                </c:pt>
                <c:pt idx="34">
                  <c:v>51.128967581733626</c:v>
                </c:pt>
                <c:pt idx="35">
                  <c:v>50.943188207213538</c:v>
                </c:pt>
                <c:pt idx="36">
                  <c:v>50.866435245049473</c:v>
                </c:pt>
                <c:pt idx="37">
                  <c:v>51.031800271534628</c:v>
                </c:pt>
                <c:pt idx="38">
                  <c:v>50.91069919007424</c:v>
                </c:pt>
                <c:pt idx="39">
                  <c:v>50.701579033051971</c:v>
                </c:pt>
                <c:pt idx="40">
                  <c:v>51.058515723136374</c:v>
                </c:pt>
                <c:pt idx="41">
                  <c:v>51.417917606195459</c:v>
                </c:pt>
                <c:pt idx="42">
                  <c:v>51.491855424336819</c:v>
                </c:pt>
                <c:pt idx="43">
                  <c:v>51.448869497035773</c:v>
                </c:pt>
                <c:pt idx="44">
                  <c:v>51.122708447925035</c:v>
                </c:pt>
                <c:pt idx="45">
                  <c:v>51.077960313547521</c:v>
                </c:pt>
                <c:pt idx="46">
                  <c:v>51.398960819483264</c:v>
                </c:pt>
                <c:pt idx="47">
                  <c:v>51.389764673638282</c:v>
                </c:pt>
                <c:pt idx="48">
                  <c:v>51.685319971546789</c:v>
                </c:pt>
                <c:pt idx="49">
                  <c:v>51.921815380082748</c:v>
                </c:pt>
                <c:pt idx="50">
                  <c:v>52.211712466057918</c:v>
                </c:pt>
                <c:pt idx="51">
                  <c:v>52.639653926240541</c:v>
                </c:pt>
                <c:pt idx="52">
                  <c:v>53.03099524836837</c:v>
                </c:pt>
                <c:pt idx="53">
                  <c:v>52.958531673857856</c:v>
                </c:pt>
                <c:pt idx="54">
                  <c:v>53.017353071700498</c:v>
                </c:pt>
                <c:pt idx="55">
                  <c:v>53.120702750190347</c:v>
                </c:pt>
                <c:pt idx="56">
                  <c:v>53.163440825133236</c:v>
                </c:pt>
                <c:pt idx="57">
                  <c:v>53.264413977593264</c:v>
                </c:pt>
                <c:pt idx="58">
                  <c:v>53.136728284315282</c:v>
                </c:pt>
                <c:pt idx="59">
                  <c:v>53.393750499020697</c:v>
                </c:pt>
                <c:pt idx="60">
                  <c:v>53.674330449314482</c:v>
                </c:pt>
                <c:pt idx="61">
                  <c:v>53.92402901452013</c:v>
                </c:pt>
                <c:pt idx="62">
                  <c:v>54.199482410164094</c:v>
                </c:pt>
                <c:pt idx="63">
                  <c:v>54.350849987114856</c:v>
                </c:pt>
                <c:pt idx="64">
                  <c:v>54.199225790980393</c:v>
                </c:pt>
                <c:pt idx="65">
                  <c:v>54.258888053686277</c:v>
                </c:pt>
                <c:pt idx="66">
                  <c:v>54.105244837580386</c:v>
                </c:pt>
                <c:pt idx="67">
                  <c:v>53.985851486306274</c:v>
                </c:pt>
                <c:pt idx="68">
                  <c:v>53.869709040414392</c:v>
                </c:pt>
                <c:pt idx="69">
                  <c:v>53.889073728290072</c:v>
                </c:pt>
                <c:pt idx="70">
                  <c:v>54.109877709803044</c:v>
                </c:pt>
                <c:pt idx="71">
                  <c:v>54.267401796862124</c:v>
                </c:pt>
                <c:pt idx="72">
                  <c:v>54.463529557803483</c:v>
                </c:pt>
                <c:pt idx="73">
                  <c:v>54.840635690462435</c:v>
                </c:pt>
                <c:pt idx="74">
                  <c:v>55.0838850833237</c:v>
                </c:pt>
                <c:pt idx="75">
                  <c:v>55.01730305832659</c:v>
                </c:pt>
                <c:pt idx="76">
                  <c:v>55.026948640828614</c:v>
                </c:pt>
                <c:pt idx="77">
                  <c:v>53.849416948580028</c:v>
                </c:pt>
                <c:pt idx="78">
                  <c:v>53.122848764006015</c:v>
                </c:pt>
                <c:pt idx="79">
                  <c:v>52.415882934804209</c:v>
                </c:pt>
                <c:pt idx="80">
                  <c:v>51.772971254362943</c:v>
                </c:pt>
                <c:pt idx="81">
                  <c:v>51.01502027805406</c:v>
                </c:pt>
                <c:pt idx="82">
                  <c:v>50.475571594637842</c:v>
                </c:pt>
                <c:pt idx="83">
                  <c:v>50.317050516246482</c:v>
                </c:pt>
                <c:pt idx="84">
                  <c:v>49.960346461372538</c:v>
                </c:pt>
                <c:pt idx="85">
                  <c:v>49.737299922960773</c:v>
                </c:pt>
                <c:pt idx="86">
                  <c:v>49.601892246072538</c:v>
                </c:pt>
                <c:pt idx="87">
                  <c:v>49.640338972250774</c:v>
                </c:pt>
                <c:pt idx="88">
                  <c:v>49.572508980575535</c:v>
                </c:pt>
                <c:pt idx="89">
                  <c:v>49.806295686402869</c:v>
                </c:pt>
                <c:pt idx="90">
                  <c:v>49.978828180482012</c:v>
                </c:pt>
                <c:pt idx="91">
                  <c:v>50.235793426337409</c:v>
                </c:pt>
                <c:pt idx="92">
                  <c:v>50.28835959843618</c:v>
                </c:pt>
                <c:pt idx="93">
                  <c:v>50.54720901890532</c:v>
                </c:pt>
                <c:pt idx="94">
                  <c:v>50.442187413233718</c:v>
                </c:pt>
                <c:pt idx="95">
                  <c:v>50.458115489263605</c:v>
                </c:pt>
                <c:pt idx="96">
                  <c:v>50.323175342484518</c:v>
                </c:pt>
                <c:pt idx="97">
                  <c:v>50.318159539739156</c:v>
                </c:pt>
                <c:pt idx="98">
                  <c:v>50.138744677817407</c:v>
                </c:pt>
                <c:pt idx="99">
                  <c:v>50.478255974472177</c:v>
                </c:pt>
                <c:pt idx="100">
                  <c:v>50.873928682130519</c:v>
                </c:pt>
                <c:pt idx="101">
                  <c:v>51.082327077491357</c:v>
                </c:pt>
                <c:pt idx="102">
                  <c:v>51.356407054243945</c:v>
                </c:pt>
                <c:pt idx="103">
                  <c:v>51.750999437970762</c:v>
                </c:pt>
                <c:pt idx="104">
                  <c:v>51.982492506579533</c:v>
                </c:pt>
                <c:pt idx="105">
                  <c:v>52.034225554605669</c:v>
                </c:pt>
                <c:pt idx="106">
                  <c:v>51.864721188223967</c:v>
                </c:pt>
                <c:pt idx="107">
                  <c:v>51.847436331756768</c:v>
                </c:pt>
                <c:pt idx="108">
                  <c:v>51.826391832229731</c:v>
                </c:pt>
                <c:pt idx="109">
                  <c:v>51.793772882560802</c:v>
                </c:pt>
                <c:pt idx="110">
                  <c:v>51.645719617792551</c:v>
                </c:pt>
                <c:pt idx="111">
                  <c:v>51.500342732454783</c:v>
                </c:pt>
                <c:pt idx="112">
                  <c:v>50.999068612718347</c:v>
                </c:pt>
                <c:pt idx="113">
                  <c:v>50.555753628902835</c:v>
                </c:pt>
                <c:pt idx="114">
                  <c:v>50.203692340231981</c:v>
                </c:pt>
                <c:pt idx="115">
                  <c:v>50.16594893816238</c:v>
                </c:pt>
                <c:pt idx="116">
                  <c:v>50.062012156713664</c:v>
                </c:pt>
                <c:pt idx="117">
                  <c:v>49.97136740969956</c:v>
                </c:pt>
                <c:pt idx="118">
                  <c:v>50.241834686789687</c:v>
                </c:pt>
                <c:pt idx="119">
                  <c:v>50.371534380752777</c:v>
                </c:pt>
                <c:pt idx="120">
                  <c:v>50.736613866526937</c:v>
                </c:pt>
                <c:pt idx="121">
                  <c:v>50.372035306568847</c:v>
                </c:pt>
                <c:pt idx="122">
                  <c:v>49.699431314598186</c:v>
                </c:pt>
                <c:pt idx="123">
                  <c:v>49.529731420218724</c:v>
                </c:pt>
                <c:pt idx="124">
                  <c:v>49.738897894153105</c:v>
                </c:pt>
                <c:pt idx="125">
                  <c:v>50.07314292590717</c:v>
                </c:pt>
                <c:pt idx="126">
                  <c:v>50.304133648135014</c:v>
                </c:pt>
                <c:pt idx="127">
                  <c:v>50.468807953694508</c:v>
                </c:pt>
                <c:pt idx="128">
                  <c:v>50.646690867586152</c:v>
                </c:pt>
                <c:pt idx="129">
                  <c:v>50.771208907310303</c:v>
                </c:pt>
                <c:pt idx="130">
                  <c:v>51.132661235117212</c:v>
                </c:pt>
                <c:pt idx="131">
                  <c:v>51.472139364582048</c:v>
                </c:pt>
                <c:pt idx="132">
                  <c:v>51.894621455207428</c:v>
                </c:pt>
                <c:pt idx="133">
                  <c:v>52.279801218645197</c:v>
                </c:pt>
                <c:pt idx="134">
                  <c:v>52.618000753051632</c:v>
                </c:pt>
                <c:pt idx="135">
                  <c:v>52.842814527136134</c:v>
                </c:pt>
                <c:pt idx="136">
                  <c:v>53.07770056899529</c:v>
                </c:pt>
                <c:pt idx="137">
                  <c:v>52.982737798296696</c:v>
                </c:pt>
                <c:pt idx="138">
                  <c:v>53.75702345880768</c:v>
                </c:pt>
                <c:pt idx="139">
                  <c:v>54.266227721165379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B-4BE7-99E5-294416F5E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53568"/>
        <c:axId val="147055744"/>
      </c:lineChart>
      <c:catAx>
        <c:axId val="14705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147055744"/>
        <c:crosses val="autoZero"/>
        <c:auto val="1"/>
        <c:lblAlgn val="ctr"/>
        <c:lblOffset val="100"/>
        <c:noMultiLvlLbl val="0"/>
      </c:catAx>
      <c:valAx>
        <c:axId val="147055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053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0</xdr:row>
      <xdr:rowOff>133350</xdr:rowOff>
    </xdr:from>
    <xdr:to>
      <xdr:col>13</xdr:col>
      <xdr:colOff>200025</xdr:colOff>
      <xdr:row>15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17</xdr:row>
      <xdr:rowOff>0</xdr:rowOff>
    </xdr:from>
    <xdr:to>
      <xdr:col>12</xdr:col>
      <xdr:colOff>304800</xdr:colOff>
      <xdr:row>31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142875</xdr:rowOff>
    </xdr:from>
    <xdr:to>
      <xdr:col>17</xdr:col>
      <xdr:colOff>581025</xdr:colOff>
      <xdr:row>15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276225</xdr:colOff>
      <xdr:row>15</xdr:row>
      <xdr:rowOff>95250</xdr:rowOff>
    </xdr:from>
    <xdr:to>
      <xdr:col>17</xdr:col>
      <xdr:colOff>581025</xdr:colOff>
      <xdr:row>29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</xdr:row>
      <xdr:rowOff>47625</xdr:rowOff>
    </xdr:from>
    <xdr:to>
      <xdr:col>11</xdr:col>
      <xdr:colOff>447675</xdr:colOff>
      <xdr:row>15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419101</xdr:colOff>
      <xdr:row>41</xdr:row>
      <xdr:rowOff>9525</xdr:rowOff>
    </xdr:from>
    <xdr:to>
      <xdr:col>11</xdr:col>
      <xdr:colOff>560917</xdr:colOff>
      <xdr:row>55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15</xdr:row>
      <xdr:rowOff>19050</xdr:rowOff>
    </xdr:from>
    <xdr:to>
      <xdr:col>14</xdr:col>
      <xdr:colOff>371475</xdr:colOff>
      <xdr:row>29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333375</xdr:colOff>
      <xdr:row>1</xdr:row>
      <xdr:rowOff>0</xdr:rowOff>
    </xdr:from>
    <xdr:to>
      <xdr:col>14</xdr:col>
      <xdr:colOff>323850</xdr:colOff>
      <xdr:row>14</xdr:row>
      <xdr:rowOff>180974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495300</xdr:colOff>
      <xdr:row>2</xdr:row>
      <xdr:rowOff>142875</xdr:rowOff>
    </xdr:from>
    <xdr:to>
      <xdr:col>20</xdr:col>
      <xdr:colOff>438150</xdr:colOff>
      <xdr:row>12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22</xdr:col>
      <xdr:colOff>390525</xdr:colOff>
      <xdr:row>28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3</xdr:row>
      <xdr:rowOff>133350</xdr:rowOff>
    </xdr:from>
    <xdr:to>
      <xdr:col>16</xdr:col>
      <xdr:colOff>657225</xdr:colOff>
      <xdr:row>18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186690</xdr:colOff>
      <xdr:row>18</xdr:row>
      <xdr:rowOff>76200</xdr:rowOff>
    </xdr:from>
    <xdr:to>
      <xdr:col>10</xdr:col>
      <xdr:colOff>434340</xdr:colOff>
      <xdr:row>32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13</xdr:row>
      <xdr:rowOff>0</xdr:rowOff>
    </xdr:from>
    <xdr:to>
      <xdr:col>24</xdr:col>
      <xdr:colOff>304800</xdr:colOff>
      <xdr:row>27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742949</xdr:colOff>
      <xdr:row>16</xdr:row>
      <xdr:rowOff>95250</xdr:rowOff>
    </xdr:from>
    <xdr:to>
      <xdr:col>7</xdr:col>
      <xdr:colOff>219074</xdr:colOff>
      <xdr:row>29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16</xdr:row>
      <xdr:rowOff>133350</xdr:rowOff>
    </xdr:from>
    <xdr:to>
      <xdr:col>15</xdr:col>
      <xdr:colOff>285750</xdr:colOff>
      <xdr:row>30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381000</xdr:colOff>
      <xdr:row>16</xdr:row>
      <xdr:rowOff>180975</xdr:rowOff>
    </xdr:from>
    <xdr:to>
      <xdr:col>28</xdr:col>
      <xdr:colOff>76200</xdr:colOff>
      <xdr:row>30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workbookViewId="0">
      <selection activeCell="D29" sqref="D29"/>
    </sheetView>
  </sheetViews>
  <sheetFormatPr defaultRowHeight="14.4" x14ac:dyDescent="0.3"/>
  <cols>
    <col min="1" max="1" width="11.44140625" style="16" customWidth="1"/>
    <col min="2" max="2" width="10.33203125" customWidth="1"/>
    <col min="3" max="3" width="9.5546875" bestFit="1" customWidth="1"/>
  </cols>
  <sheetData>
    <row r="1" spans="1:18" x14ac:dyDescent="0.3">
      <c r="A1" t="s">
        <v>19</v>
      </c>
      <c r="B1" t="s">
        <v>21</v>
      </c>
      <c r="C1" t="s">
        <v>22</v>
      </c>
      <c r="O1" t="s">
        <v>19</v>
      </c>
      <c r="P1" t="s">
        <v>20</v>
      </c>
      <c r="Q1" t="s">
        <v>28</v>
      </c>
      <c r="R1" t="s">
        <v>29</v>
      </c>
    </row>
    <row r="2" spans="1:18" x14ac:dyDescent="0.3">
      <c r="A2" s="16">
        <v>42373</v>
      </c>
      <c r="B2">
        <v>53.696756000000001</v>
      </c>
      <c r="C2" s="1">
        <f>AVERAGE($B$2:$B$96)</f>
        <v>51.748118200000022</v>
      </c>
      <c r="N2">
        <v>0</v>
      </c>
      <c r="O2" s="16">
        <v>42373</v>
      </c>
      <c r="P2">
        <v>54.799999</v>
      </c>
      <c r="Q2">
        <v>53778000</v>
      </c>
      <c r="R2">
        <v>53.696756000000001</v>
      </c>
    </row>
    <row r="3" spans="1:18" x14ac:dyDescent="0.3">
      <c r="A3" s="16">
        <v>42374</v>
      </c>
      <c r="B3">
        <v>53.941723000000003</v>
      </c>
      <c r="C3" s="1">
        <f t="shared" ref="C3:C66" si="0">AVERAGE($B$2:$B$96)</f>
        <v>51.748118200000022</v>
      </c>
      <c r="N3">
        <v>1</v>
      </c>
      <c r="O3" s="16">
        <v>42374</v>
      </c>
      <c r="P3">
        <v>55.049999</v>
      </c>
      <c r="Q3">
        <v>34079700</v>
      </c>
      <c r="R3">
        <v>53.941723000000003</v>
      </c>
    </row>
    <row r="4" spans="1:18" x14ac:dyDescent="0.3">
      <c r="A4" s="16">
        <v>42375</v>
      </c>
      <c r="B4">
        <v>52.961855</v>
      </c>
      <c r="C4" s="1">
        <f t="shared" si="0"/>
        <v>51.748118200000022</v>
      </c>
      <c r="N4">
        <v>2</v>
      </c>
      <c r="O4" s="16">
        <v>42375</v>
      </c>
      <c r="P4">
        <v>54.049999</v>
      </c>
      <c r="Q4">
        <v>39518900</v>
      </c>
      <c r="R4">
        <v>52.961855</v>
      </c>
    </row>
    <row r="5" spans="1:18" x14ac:dyDescent="0.3">
      <c r="A5" s="16">
        <v>42376</v>
      </c>
      <c r="B5">
        <v>51.119701999999997</v>
      </c>
      <c r="C5" s="1">
        <f t="shared" si="0"/>
        <v>51.748118200000022</v>
      </c>
      <c r="N5">
        <v>3</v>
      </c>
      <c r="O5" s="16">
        <v>42376</v>
      </c>
      <c r="P5">
        <v>52.169998</v>
      </c>
      <c r="Q5">
        <v>56564900</v>
      </c>
      <c r="R5">
        <v>51.119701999999997</v>
      </c>
    </row>
    <row r="6" spans="1:18" x14ac:dyDescent="0.3">
      <c r="A6" s="16">
        <v>42377</v>
      </c>
      <c r="B6">
        <v>51.276485000000001</v>
      </c>
      <c r="C6" s="1">
        <f t="shared" si="0"/>
        <v>51.748118200000022</v>
      </c>
      <c r="N6">
        <v>4</v>
      </c>
      <c r="O6" s="16">
        <v>42377</v>
      </c>
      <c r="P6">
        <v>52.330002</v>
      </c>
      <c r="Q6">
        <v>48754000</v>
      </c>
      <c r="R6">
        <v>51.276485000000001</v>
      </c>
    </row>
    <row r="7" spans="1:18" x14ac:dyDescent="0.3">
      <c r="A7" s="16">
        <v>42380</v>
      </c>
      <c r="B7">
        <v>51.247086000000003</v>
      </c>
      <c r="C7" s="1">
        <f t="shared" si="0"/>
        <v>51.748118200000022</v>
      </c>
      <c r="N7">
        <v>5</v>
      </c>
      <c r="O7" s="16">
        <v>42380</v>
      </c>
      <c r="P7">
        <v>52.299999</v>
      </c>
      <c r="Q7">
        <v>36943800</v>
      </c>
      <c r="R7">
        <v>51.247086000000003</v>
      </c>
    </row>
    <row r="8" spans="1:18" x14ac:dyDescent="0.3">
      <c r="A8" s="16">
        <v>42381</v>
      </c>
      <c r="B8">
        <v>51.717421999999999</v>
      </c>
      <c r="C8" s="1">
        <f t="shared" si="0"/>
        <v>51.748118200000022</v>
      </c>
      <c r="N8">
        <v>6</v>
      </c>
      <c r="O8" s="16">
        <v>42381</v>
      </c>
      <c r="P8">
        <v>52.779998999999997</v>
      </c>
      <c r="Q8">
        <v>36095500</v>
      </c>
      <c r="R8">
        <v>51.717421999999999</v>
      </c>
    </row>
    <row r="9" spans="1:18" x14ac:dyDescent="0.3">
      <c r="A9" s="16">
        <v>42382</v>
      </c>
      <c r="B9">
        <v>50.600372999999998</v>
      </c>
      <c r="C9" s="1">
        <f t="shared" si="0"/>
        <v>51.748118200000022</v>
      </c>
      <c r="N9">
        <v>7</v>
      </c>
      <c r="O9" s="16">
        <v>42382</v>
      </c>
      <c r="P9">
        <v>51.639999000000003</v>
      </c>
      <c r="Q9">
        <v>66883600</v>
      </c>
      <c r="R9">
        <v>50.600372999999998</v>
      </c>
    </row>
    <row r="10" spans="1:18" x14ac:dyDescent="0.3">
      <c r="A10" s="16">
        <v>42383</v>
      </c>
      <c r="B10">
        <v>52.040779999999998</v>
      </c>
      <c r="C10" s="1">
        <f t="shared" si="0"/>
        <v>51.748118200000022</v>
      </c>
      <c r="N10">
        <v>8</v>
      </c>
      <c r="O10" s="16">
        <v>42383</v>
      </c>
      <c r="P10">
        <v>53.110000999999997</v>
      </c>
      <c r="Q10">
        <v>52381900</v>
      </c>
      <c r="R10">
        <v>52.040779999999998</v>
      </c>
    </row>
    <row r="11" spans="1:18" x14ac:dyDescent="0.3">
      <c r="A11" s="16">
        <v>42384</v>
      </c>
      <c r="B11">
        <v>49.963462</v>
      </c>
      <c r="C11" s="1">
        <f t="shared" si="0"/>
        <v>51.748118200000022</v>
      </c>
      <c r="N11">
        <v>9</v>
      </c>
      <c r="O11" s="16">
        <v>42384</v>
      </c>
      <c r="P11">
        <v>50.990001999999997</v>
      </c>
      <c r="Q11">
        <v>71820700</v>
      </c>
      <c r="R11">
        <v>49.963462</v>
      </c>
    </row>
    <row r="12" spans="1:18" x14ac:dyDescent="0.3">
      <c r="A12" s="16">
        <v>42388</v>
      </c>
      <c r="B12">
        <v>49.542118000000002</v>
      </c>
      <c r="C12" s="1">
        <f t="shared" si="0"/>
        <v>51.748118200000022</v>
      </c>
      <c r="N12">
        <v>10</v>
      </c>
      <c r="O12" s="16">
        <v>42388</v>
      </c>
      <c r="P12">
        <v>50.560001</v>
      </c>
      <c r="Q12">
        <v>43564500</v>
      </c>
      <c r="R12">
        <v>49.542118000000002</v>
      </c>
    </row>
    <row r="13" spans="1:18" x14ac:dyDescent="0.3">
      <c r="A13" s="16">
        <v>42389</v>
      </c>
      <c r="B13">
        <v>49.767487000000003</v>
      </c>
      <c r="C13" s="1">
        <f t="shared" si="0"/>
        <v>51.748118200000022</v>
      </c>
      <c r="N13">
        <v>11</v>
      </c>
      <c r="O13" s="16">
        <v>42389</v>
      </c>
      <c r="P13">
        <v>50.790000999999997</v>
      </c>
      <c r="Q13">
        <v>63273000</v>
      </c>
      <c r="R13">
        <v>49.767487000000003</v>
      </c>
    </row>
    <row r="14" spans="1:18" x14ac:dyDescent="0.3">
      <c r="A14" s="16">
        <v>42390</v>
      </c>
      <c r="B14">
        <v>49.463726999999999</v>
      </c>
      <c r="C14" s="1">
        <f t="shared" si="0"/>
        <v>51.748118200000022</v>
      </c>
      <c r="N14">
        <v>12</v>
      </c>
      <c r="O14" s="16">
        <v>42390</v>
      </c>
      <c r="P14">
        <v>50.48</v>
      </c>
      <c r="Q14">
        <v>40191200</v>
      </c>
      <c r="R14">
        <v>49.463726999999999</v>
      </c>
    </row>
    <row r="15" spans="1:18" x14ac:dyDescent="0.3">
      <c r="A15" s="16">
        <v>42391</v>
      </c>
      <c r="B15">
        <v>51.237288999999997</v>
      </c>
      <c r="C15" s="1">
        <f t="shared" si="0"/>
        <v>51.748118200000022</v>
      </c>
      <c r="N15">
        <v>13</v>
      </c>
      <c r="O15" s="16">
        <v>42391</v>
      </c>
      <c r="P15">
        <v>52.290000999999997</v>
      </c>
      <c r="Q15">
        <v>37555800</v>
      </c>
      <c r="R15">
        <v>51.237288999999997</v>
      </c>
    </row>
    <row r="16" spans="1:18" x14ac:dyDescent="0.3">
      <c r="A16" s="16">
        <v>42394</v>
      </c>
      <c r="B16">
        <v>50.747354999999999</v>
      </c>
      <c r="C16" s="1">
        <f t="shared" si="0"/>
        <v>51.748118200000022</v>
      </c>
      <c r="N16">
        <v>14</v>
      </c>
      <c r="O16" s="16">
        <v>42394</v>
      </c>
      <c r="P16">
        <v>51.790000999999997</v>
      </c>
      <c r="Q16">
        <v>34707700</v>
      </c>
      <c r="R16">
        <v>50.747354999999999</v>
      </c>
    </row>
    <row r="17" spans="1:18" x14ac:dyDescent="0.3">
      <c r="A17" s="16">
        <v>42395</v>
      </c>
      <c r="B17">
        <v>51.119701999999997</v>
      </c>
      <c r="C17" s="1">
        <f t="shared" si="0"/>
        <v>51.748118200000022</v>
      </c>
      <c r="N17">
        <v>15</v>
      </c>
      <c r="O17" s="16">
        <v>42395</v>
      </c>
      <c r="P17">
        <v>52.169998</v>
      </c>
      <c r="Q17">
        <v>28900800</v>
      </c>
      <c r="R17">
        <v>51.119701999999997</v>
      </c>
    </row>
    <row r="18" spans="1:18" x14ac:dyDescent="0.3">
      <c r="A18" s="16">
        <v>42396</v>
      </c>
      <c r="B18">
        <v>50.188831</v>
      </c>
      <c r="C18" s="1">
        <f t="shared" si="0"/>
        <v>51.748118200000022</v>
      </c>
      <c r="N18">
        <v>16</v>
      </c>
      <c r="O18" s="16">
        <v>42396</v>
      </c>
      <c r="P18">
        <v>51.220001000000003</v>
      </c>
      <c r="Q18">
        <v>36775200</v>
      </c>
      <c r="R18">
        <v>50.188831</v>
      </c>
    </row>
    <row r="19" spans="1:18" x14ac:dyDescent="0.3">
      <c r="A19" s="16">
        <v>42397</v>
      </c>
      <c r="B19">
        <v>51.011920000000003</v>
      </c>
      <c r="C19" s="1">
        <f t="shared" si="0"/>
        <v>51.748118200000022</v>
      </c>
      <c r="N19">
        <v>17</v>
      </c>
      <c r="O19" s="16">
        <v>42397</v>
      </c>
      <c r="P19">
        <v>52.060001</v>
      </c>
      <c r="Q19">
        <v>62513800</v>
      </c>
      <c r="R19">
        <v>51.011920000000003</v>
      </c>
    </row>
    <row r="20" spans="1:18" x14ac:dyDescent="0.3">
      <c r="A20" s="16">
        <v>42398</v>
      </c>
      <c r="B20">
        <v>53.980918000000003</v>
      </c>
      <c r="C20" s="1">
        <f t="shared" si="0"/>
        <v>51.748118200000022</v>
      </c>
      <c r="N20">
        <v>18</v>
      </c>
      <c r="O20" s="16">
        <v>42398</v>
      </c>
      <c r="P20">
        <v>55.09</v>
      </c>
      <c r="Q20">
        <v>83611700</v>
      </c>
      <c r="R20">
        <v>53.980918000000003</v>
      </c>
    </row>
    <row r="21" spans="1:18" x14ac:dyDescent="0.3">
      <c r="A21" s="16">
        <v>42401</v>
      </c>
      <c r="B21">
        <v>53.608567000000001</v>
      </c>
      <c r="C21" s="1">
        <f t="shared" si="0"/>
        <v>51.748118200000022</v>
      </c>
      <c r="N21">
        <v>19</v>
      </c>
      <c r="O21" s="16">
        <v>42401</v>
      </c>
      <c r="P21">
        <v>54.709999000000003</v>
      </c>
      <c r="Q21">
        <v>44208500</v>
      </c>
      <c r="R21">
        <v>53.608567000000001</v>
      </c>
    </row>
    <row r="22" spans="1:18" x14ac:dyDescent="0.3">
      <c r="A22" s="16">
        <v>42402</v>
      </c>
      <c r="B22">
        <v>51.932994000000001</v>
      </c>
      <c r="C22" s="1">
        <f t="shared" si="0"/>
        <v>51.748118200000022</v>
      </c>
      <c r="N22">
        <v>20</v>
      </c>
      <c r="O22" s="16">
        <v>42402</v>
      </c>
      <c r="P22">
        <v>53</v>
      </c>
      <c r="Q22">
        <v>56313800</v>
      </c>
      <c r="R22">
        <v>51.932994000000001</v>
      </c>
    </row>
    <row r="23" spans="1:18" x14ac:dyDescent="0.3">
      <c r="A23" s="16">
        <v>42403</v>
      </c>
      <c r="B23">
        <v>51.109904999999998</v>
      </c>
      <c r="C23" s="1">
        <f t="shared" si="0"/>
        <v>51.748118200000022</v>
      </c>
      <c r="N23">
        <v>21</v>
      </c>
      <c r="O23" s="16">
        <v>42403</v>
      </c>
      <c r="P23">
        <v>52.16</v>
      </c>
      <c r="Q23">
        <v>57559800</v>
      </c>
      <c r="R23">
        <v>51.109904999999998</v>
      </c>
    </row>
    <row r="24" spans="1:18" x14ac:dyDescent="0.3">
      <c r="A24" s="16">
        <v>42404</v>
      </c>
      <c r="B24">
        <v>50.953125999999997</v>
      </c>
      <c r="C24" s="1">
        <f t="shared" si="0"/>
        <v>51.748118200000022</v>
      </c>
      <c r="N24">
        <v>22</v>
      </c>
      <c r="O24" s="16">
        <v>42404</v>
      </c>
      <c r="P24">
        <v>52</v>
      </c>
      <c r="Q24">
        <v>46987100</v>
      </c>
      <c r="R24">
        <v>50.953125999999997</v>
      </c>
    </row>
    <row r="25" spans="1:18" x14ac:dyDescent="0.3">
      <c r="A25" s="16">
        <v>42405</v>
      </c>
      <c r="B25">
        <v>49.150168999999998</v>
      </c>
      <c r="C25" s="1">
        <f t="shared" si="0"/>
        <v>51.748118200000022</v>
      </c>
      <c r="N25">
        <v>23</v>
      </c>
      <c r="O25" s="16">
        <v>42405</v>
      </c>
      <c r="P25">
        <v>50.16</v>
      </c>
      <c r="Q25">
        <v>62009000</v>
      </c>
      <c r="R25">
        <v>49.150168999999998</v>
      </c>
    </row>
    <row r="26" spans="1:18" x14ac:dyDescent="0.3">
      <c r="A26" s="16">
        <v>42408</v>
      </c>
      <c r="B26">
        <v>48.415269000000002</v>
      </c>
      <c r="C26" s="1">
        <f t="shared" si="0"/>
        <v>51.748118200000022</v>
      </c>
      <c r="N26">
        <v>24</v>
      </c>
      <c r="O26" s="16">
        <v>42408</v>
      </c>
      <c r="P26">
        <v>49.41</v>
      </c>
      <c r="Q26">
        <v>59290500</v>
      </c>
      <c r="R26">
        <v>48.415269000000002</v>
      </c>
    </row>
    <row r="27" spans="1:18" x14ac:dyDescent="0.3">
      <c r="A27" s="16">
        <v>42409</v>
      </c>
      <c r="B27">
        <v>48.287885000000003</v>
      </c>
      <c r="C27" s="1">
        <f t="shared" si="0"/>
        <v>51.748118200000022</v>
      </c>
      <c r="N27">
        <v>25</v>
      </c>
      <c r="O27" s="16">
        <v>42409</v>
      </c>
      <c r="P27">
        <v>49.279998999999997</v>
      </c>
      <c r="Q27">
        <v>46740500</v>
      </c>
      <c r="R27">
        <v>48.287885000000003</v>
      </c>
    </row>
    <row r="28" spans="1:18" x14ac:dyDescent="0.3">
      <c r="A28" s="16">
        <v>42410</v>
      </c>
      <c r="B28">
        <v>48.709228000000003</v>
      </c>
      <c r="C28" s="1">
        <f t="shared" si="0"/>
        <v>51.748118200000022</v>
      </c>
      <c r="N28">
        <v>26</v>
      </c>
      <c r="O28" s="16">
        <v>42410</v>
      </c>
      <c r="P28">
        <v>49.709999000000003</v>
      </c>
      <c r="Q28">
        <v>38237000</v>
      </c>
      <c r="R28">
        <v>48.709228000000003</v>
      </c>
    </row>
    <row r="29" spans="1:18" x14ac:dyDescent="0.3">
      <c r="A29" s="16">
        <v>42411</v>
      </c>
      <c r="B29">
        <v>48.689630000000001</v>
      </c>
      <c r="C29" s="1">
        <f t="shared" si="0"/>
        <v>51.748118200000022</v>
      </c>
      <c r="N29">
        <v>27</v>
      </c>
      <c r="O29" s="16">
        <v>42411</v>
      </c>
      <c r="P29">
        <v>49.689999</v>
      </c>
      <c r="Q29">
        <v>48878600</v>
      </c>
      <c r="R29">
        <v>48.689630000000001</v>
      </c>
    </row>
    <row r="30" spans="1:18" x14ac:dyDescent="0.3">
      <c r="A30" s="16">
        <v>42412</v>
      </c>
      <c r="B30">
        <v>49.483325000000001</v>
      </c>
      <c r="C30" s="1">
        <f t="shared" si="0"/>
        <v>51.748118200000022</v>
      </c>
      <c r="N30">
        <v>28</v>
      </c>
      <c r="O30" s="16">
        <v>42412</v>
      </c>
      <c r="P30">
        <v>50.5</v>
      </c>
      <c r="Q30">
        <v>34243300</v>
      </c>
      <c r="R30">
        <v>49.483325000000001</v>
      </c>
    </row>
    <row r="31" spans="1:18" x14ac:dyDescent="0.3">
      <c r="A31" s="16">
        <v>42416</v>
      </c>
      <c r="B31">
        <v>50.420881000000001</v>
      </c>
      <c r="C31" s="1">
        <f t="shared" si="0"/>
        <v>51.748118200000022</v>
      </c>
      <c r="N31">
        <v>29</v>
      </c>
      <c r="O31" s="16">
        <v>42416</v>
      </c>
      <c r="P31">
        <v>51.09</v>
      </c>
      <c r="Q31">
        <v>37291200</v>
      </c>
      <c r="R31">
        <v>50.420881000000001</v>
      </c>
    </row>
    <row r="32" spans="1:18" x14ac:dyDescent="0.3">
      <c r="A32" s="16">
        <v>42417</v>
      </c>
      <c r="B32">
        <v>51.733460000000001</v>
      </c>
      <c r="C32" s="1">
        <f t="shared" si="0"/>
        <v>51.748118200000022</v>
      </c>
      <c r="N32">
        <v>30</v>
      </c>
      <c r="O32" s="16">
        <v>42417</v>
      </c>
      <c r="P32">
        <v>52.419998</v>
      </c>
      <c r="Q32">
        <v>40789000</v>
      </c>
      <c r="R32">
        <v>51.733460000000001</v>
      </c>
    </row>
    <row r="33" spans="1:18" x14ac:dyDescent="0.3">
      <c r="A33" s="16">
        <v>42418</v>
      </c>
      <c r="B33">
        <v>51.506473</v>
      </c>
      <c r="C33" s="1">
        <f t="shared" si="0"/>
        <v>51.748118200000022</v>
      </c>
      <c r="N33">
        <v>31</v>
      </c>
      <c r="O33" s="16">
        <v>42418</v>
      </c>
      <c r="P33">
        <v>52.189999</v>
      </c>
      <c r="Q33">
        <v>27176000</v>
      </c>
      <c r="R33">
        <v>51.506473</v>
      </c>
    </row>
    <row r="34" spans="1:18" x14ac:dyDescent="0.3">
      <c r="A34" s="16">
        <v>42419</v>
      </c>
      <c r="B34">
        <v>51.14132</v>
      </c>
      <c r="C34" s="1">
        <f t="shared" si="0"/>
        <v>51.748118200000022</v>
      </c>
      <c r="N34">
        <v>32</v>
      </c>
      <c r="O34" s="16">
        <v>42419</v>
      </c>
      <c r="P34">
        <v>51.82</v>
      </c>
      <c r="Q34">
        <v>33559100</v>
      </c>
      <c r="R34">
        <v>51.14132</v>
      </c>
    </row>
    <row r="35" spans="1:18" x14ac:dyDescent="0.3">
      <c r="A35" s="16">
        <v>42422</v>
      </c>
      <c r="B35">
        <v>51.960450999999999</v>
      </c>
      <c r="C35" s="1">
        <f t="shared" si="0"/>
        <v>51.748118200000022</v>
      </c>
      <c r="N35">
        <v>33</v>
      </c>
      <c r="O35" s="16">
        <v>42422</v>
      </c>
      <c r="P35">
        <v>52.650002000000001</v>
      </c>
      <c r="Q35">
        <v>25008300</v>
      </c>
      <c r="R35">
        <v>51.960450999999999</v>
      </c>
    </row>
    <row r="36" spans="1:18" x14ac:dyDescent="0.3">
      <c r="A36" s="16">
        <v>42423</v>
      </c>
      <c r="B36">
        <v>50.509703000000002</v>
      </c>
      <c r="C36" s="1">
        <f t="shared" si="0"/>
        <v>51.748118200000022</v>
      </c>
      <c r="N36">
        <v>34</v>
      </c>
      <c r="O36" s="16">
        <v>42423</v>
      </c>
      <c r="P36">
        <v>51.18</v>
      </c>
      <c r="Q36">
        <v>28895300</v>
      </c>
      <c r="R36">
        <v>50.509703000000002</v>
      </c>
    </row>
    <row r="37" spans="1:18" x14ac:dyDescent="0.3">
      <c r="A37" s="16">
        <v>42424</v>
      </c>
      <c r="B37">
        <v>50.687345000000001</v>
      </c>
      <c r="C37" s="1">
        <f t="shared" si="0"/>
        <v>51.748118200000022</v>
      </c>
      <c r="N37">
        <v>35</v>
      </c>
      <c r="O37" s="16">
        <v>42424</v>
      </c>
      <c r="P37">
        <v>51.360000999999997</v>
      </c>
      <c r="Q37">
        <v>33014500</v>
      </c>
      <c r="R37">
        <v>50.687345000000001</v>
      </c>
    </row>
    <row r="38" spans="1:18" x14ac:dyDescent="0.3">
      <c r="A38" s="16">
        <v>42425</v>
      </c>
      <c r="B38">
        <v>51.417651999999997</v>
      </c>
      <c r="C38" s="1">
        <f t="shared" si="0"/>
        <v>51.748118200000022</v>
      </c>
      <c r="N38">
        <v>36</v>
      </c>
      <c r="O38" s="16">
        <v>42425</v>
      </c>
      <c r="P38">
        <v>52.099997999999999</v>
      </c>
      <c r="Q38">
        <v>26939500</v>
      </c>
      <c r="R38">
        <v>51.417651999999997</v>
      </c>
    </row>
    <row r="39" spans="1:18" x14ac:dyDescent="0.3">
      <c r="A39" s="16">
        <v>42426</v>
      </c>
      <c r="B39">
        <v>50.628129999999999</v>
      </c>
      <c r="C39" s="1">
        <f t="shared" si="0"/>
        <v>51.748118200000022</v>
      </c>
      <c r="N39">
        <v>37</v>
      </c>
      <c r="O39" s="16">
        <v>42426</v>
      </c>
      <c r="P39">
        <v>51.299999</v>
      </c>
      <c r="Q39">
        <v>35975900</v>
      </c>
      <c r="R39">
        <v>50.628129999999999</v>
      </c>
    </row>
    <row r="40" spans="1:18" x14ac:dyDescent="0.3">
      <c r="A40" s="16">
        <v>42429</v>
      </c>
      <c r="B40">
        <v>50.213631999999997</v>
      </c>
      <c r="C40" s="1">
        <f t="shared" si="0"/>
        <v>51.748118200000022</v>
      </c>
      <c r="N40">
        <v>38</v>
      </c>
      <c r="O40" s="16">
        <v>42429</v>
      </c>
      <c r="P40">
        <v>50.880001</v>
      </c>
      <c r="Q40">
        <v>31654000</v>
      </c>
      <c r="R40">
        <v>50.213631999999997</v>
      </c>
    </row>
    <row r="41" spans="1:18" x14ac:dyDescent="0.3">
      <c r="A41" s="16">
        <v>42430</v>
      </c>
      <c r="B41">
        <v>51.891368</v>
      </c>
      <c r="C41" s="1">
        <f t="shared" si="0"/>
        <v>51.748118200000022</v>
      </c>
      <c r="N41">
        <v>39</v>
      </c>
      <c r="O41" s="16">
        <v>42430</v>
      </c>
      <c r="P41">
        <v>52.580002</v>
      </c>
      <c r="Q41">
        <v>33024500</v>
      </c>
      <c r="R41">
        <v>51.891368</v>
      </c>
    </row>
    <row r="42" spans="1:18" x14ac:dyDescent="0.3">
      <c r="A42" s="16">
        <v>42431</v>
      </c>
      <c r="B42">
        <v>52.256521999999997</v>
      </c>
      <c r="C42" s="1">
        <f t="shared" si="0"/>
        <v>51.748118200000022</v>
      </c>
      <c r="N42">
        <v>40</v>
      </c>
      <c r="O42" s="16">
        <v>42431</v>
      </c>
      <c r="P42">
        <v>52.950001</v>
      </c>
      <c r="Q42">
        <v>29289900</v>
      </c>
      <c r="R42">
        <v>52.256521999999997</v>
      </c>
    </row>
    <row r="43" spans="1:18" x14ac:dyDescent="0.3">
      <c r="A43" s="16">
        <v>42432</v>
      </c>
      <c r="B43">
        <v>51.664377000000002</v>
      </c>
      <c r="C43" s="1">
        <f t="shared" si="0"/>
        <v>51.748118200000022</v>
      </c>
      <c r="N43">
        <v>41</v>
      </c>
      <c r="O43" s="16">
        <v>42432</v>
      </c>
      <c r="P43">
        <v>52.349997999999999</v>
      </c>
      <c r="Q43">
        <v>24427800</v>
      </c>
      <c r="R43">
        <v>51.664377000000002</v>
      </c>
    </row>
    <row r="44" spans="1:18" x14ac:dyDescent="0.3">
      <c r="A44" s="16">
        <v>42433</v>
      </c>
      <c r="B44">
        <v>51.348568999999998</v>
      </c>
      <c r="C44" s="1">
        <f t="shared" si="0"/>
        <v>51.748118200000022</v>
      </c>
      <c r="N44">
        <v>42</v>
      </c>
      <c r="O44" s="16">
        <v>42433</v>
      </c>
      <c r="P44">
        <v>52.029998999999997</v>
      </c>
      <c r="Q44">
        <v>33034200</v>
      </c>
      <c r="R44">
        <v>51.348568999999998</v>
      </c>
    </row>
    <row r="45" spans="1:18" x14ac:dyDescent="0.3">
      <c r="A45" s="16">
        <v>42436</v>
      </c>
      <c r="B45">
        <v>50.361666</v>
      </c>
      <c r="C45" s="1">
        <f t="shared" si="0"/>
        <v>51.748118200000022</v>
      </c>
      <c r="N45">
        <v>43</v>
      </c>
      <c r="O45" s="16">
        <v>42436</v>
      </c>
      <c r="P45">
        <v>51.029998999999997</v>
      </c>
      <c r="Q45">
        <v>38407800</v>
      </c>
      <c r="R45">
        <v>50.361666</v>
      </c>
    </row>
    <row r="46" spans="1:18" x14ac:dyDescent="0.3">
      <c r="A46" s="16">
        <v>42437</v>
      </c>
      <c r="B46">
        <v>50.973548000000001</v>
      </c>
      <c r="C46" s="1">
        <f t="shared" si="0"/>
        <v>51.748118200000022</v>
      </c>
      <c r="N46">
        <v>44</v>
      </c>
      <c r="O46" s="16">
        <v>42437</v>
      </c>
      <c r="P46">
        <v>51.650002000000001</v>
      </c>
      <c r="Q46">
        <v>33835100</v>
      </c>
      <c r="R46">
        <v>50.973548000000001</v>
      </c>
    </row>
    <row r="47" spans="1:18" x14ac:dyDescent="0.3">
      <c r="A47" s="16">
        <v>42438</v>
      </c>
      <c r="B47">
        <v>52.147962</v>
      </c>
      <c r="C47" s="1">
        <f t="shared" si="0"/>
        <v>51.748118200000022</v>
      </c>
      <c r="N47">
        <v>45</v>
      </c>
      <c r="O47" s="16">
        <v>42438</v>
      </c>
      <c r="P47">
        <v>52.84</v>
      </c>
      <c r="Q47">
        <v>28251600</v>
      </c>
      <c r="R47">
        <v>52.147962</v>
      </c>
    </row>
    <row r="48" spans="1:18" x14ac:dyDescent="0.3">
      <c r="A48" s="16">
        <v>42439</v>
      </c>
      <c r="B48">
        <v>51.368307000000001</v>
      </c>
      <c r="C48" s="1">
        <f t="shared" si="0"/>
        <v>51.748118200000022</v>
      </c>
      <c r="N48">
        <v>46</v>
      </c>
      <c r="O48" s="16">
        <v>42439</v>
      </c>
      <c r="P48">
        <v>52.049999</v>
      </c>
      <c r="Q48">
        <v>38387800</v>
      </c>
      <c r="R48">
        <v>51.368307000000001</v>
      </c>
    </row>
    <row r="49" spans="1:18" x14ac:dyDescent="0.3">
      <c r="A49" s="16">
        <v>42440</v>
      </c>
      <c r="B49">
        <v>52.374949000000001</v>
      </c>
      <c r="C49" s="1">
        <f t="shared" si="0"/>
        <v>51.748118200000022</v>
      </c>
      <c r="N49">
        <v>47</v>
      </c>
      <c r="O49" s="16">
        <v>42440</v>
      </c>
      <c r="P49">
        <v>53.07</v>
      </c>
      <c r="Q49">
        <v>32275700</v>
      </c>
      <c r="R49">
        <v>52.374949000000001</v>
      </c>
    </row>
    <row r="50" spans="1:18" x14ac:dyDescent="0.3">
      <c r="A50" s="16">
        <v>42443</v>
      </c>
      <c r="B50">
        <v>52.473638000000001</v>
      </c>
      <c r="C50" s="1">
        <f t="shared" si="0"/>
        <v>51.748118200000022</v>
      </c>
      <c r="N50">
        <v>48</v>
      </c>
      <c r="O50" s="16">
        <v>42443</v>
      </c>
      <c r="P50">
        <v>53.169998</v>
      </c>
      <c r="Q50">
        <v>24083600</v>
      </c>
      <c r="R50">
        <v>52.473638000000001</v>
      </c>
    </row>
    <row r="51" spans="1:18" x14ac:dyDescent="0.3">
      <c r="A51" s="16">
        <v>42444</v>
      </c>
      <c r="B51">
        <v>52.888139000000002</v>
      </c>
      <c r="C51" s="1">
        <f t="shared" si="0"/>
        <v>51.748118200000022</v>
      </c>
      <c r="N51">
        <v>49</v>
      </c>
      <c r="O51" s="16">
        <v>42444</v>
      </c>
      <c r="P51">
        <v>53.59</v>
      </c>
      <c r="Q51">
        <v>21104800</v>
      </c>
      <c r="R51">
        <v>52.888139000000002</v>
      </c>
    </row>
    <row r="52" spans="1:18" x14ac:dyDescent="0.3">
      <c r="A52" s="16">
        <v>42445</v>
      </c>
      <c r="B52">
        <v>53.638184000000003</v>
      </c>
      <c r="C52" s="1">
        <f t="shared" si="0"/>
        <v>51.748118200000022</v>
      </c>
      <c r="N52">
        <v>50</v>
      </c>
      <c r="O52" s="16">
        <v>42445</v>
      </c>
      <c r="P52">
        <v>54.349997999999999</v>
      </c>
      <c r="Q52">
        <v>31691700</v>
      </c>
      <c r="R52">
        <v>53.638184000000003</v>
      </c>
    </row>
    <row r="53" spans="1:18" x14ac:dyDescent="0.3">
      <c r="A53" s="16">
        <v>42446</v>
      </c>
      <c r="B53">
        <v>53.944125</v>
      </c>
      <c r="C53" s="1">
        <f t="shared" si="0"/>
        <v>51.748118200000022</v>
      </c>
      <c r="N53">
        <v>51</v>
      </c>
      <c r="O53" s="16">
        <v>42446</v>
      </c>
      <c r="P53">
        <v>54.66</v>
      </c>
      <c r="Q53">
        <v>28223900</v>
      </c>
      <c r="R53">
        <v>53.944125</v>
      </c>
    </row>
    <row r="54" spans="1:18" x14ac:dyDescent="0.3">
      <c r="A54" s="16">
        <v>42447</v>
      </c>
      <c r="B54">
        <v>52.789450000000002</v>
      </c>
      <c r="C54" s="1">
        <f t="shared" si="0"/>
        <v>51.748118200000022</v>
      </c>
      <c r="N54">
        <v>52</v>
      </c>
      <c r="O54" s="16">
        <v>42447</v>
      </c>
      <c r="P54">
        <v>53.490001999999997</v>
      </c>
      <c r="Q54">
        <v>67625500</v>
      </c>
      <c r="R54">
        <v>52.789450000000002</v>
      </c>
    </row>
    <row r="55" spans="1:18" x14ac:dyDescent="0.3">
      <c r="A55" s="16">
        <v>42450</v>
      </c>
      <c r="B55">
        <v>53.154603000000002</v>
      </c>
      <c r="C55" s="1">
        <f t="shared" si="0"/>
        <v>51.748118200000022</v>
      </c>
      <c r="N55">
        <v>53</v>
      </c>
      <c r="O55" s="16">
        <v>42450</v>
      </c>
      <c r="P55">
        <v>53.860000999999997</v>
      </c>
      <c r="Q55">
        <v>23925700</v>
      </c>
      <c r="R55">
        <v>53.154603000000002</v>
      </c>
    </row>
    <row r="56" spans="1:18" x14ac:dyDescent="0.3">
      <c r="A56" s="16">
        <v>42451</v>
      </c>
      <c r="B56">
        <v>53.361851999999999</v>
      </c>
      <c r="C56" s="1">
        <f t="shared" si="0"/>
        <v>51.748118200000022</v>
      </c>
      <c r="N56">
        <v>54</v>
      </c>
      <c r="O56" s="16">
        <v>42451</v>
      </c>
      <c r="P56">
        <v>54.07</v>
      </c>
      <c r="Q56">
        <v>23124100</v>
      </c>
      <c r="R56">
        <v>53.361851999999999</v>
      </c>
    </row>
    <row r="57" spans="1:18" x14ac:dyDescent="0.3">
      <c r="A57" s="16">
        <v>42452</v>
      </c>
      <c r="B57">
        <v>53.263162999999999</v>
      </c>
      <c r="C57" s="1">
        <f t="shared" si="0"/>
        <v>51.748118200000022</v>
      </c>
      <c r="N57">
        <v>55</v>
      </c>
      <c r="O57" s="16">
        <v>42452</v>
      </c>
      <c r="P57">
        <v>53.970001000000003</v>
      </c>
      <c r="Q57">
        <v>20129000</v>
      </c>
      <c r="R57">
        <v>53.263162999999999</v>
      </c>
    </row>
    <row r="58" spans="1:18" x14ac:dyDescent="0.3">
      <c r="A58" s="16">
        <v>42453</v>
      </c>
      <c r="B58">
        <v>53.500017999999997</v>
      </c>
      <c r="C58" s="1">
        <f t="shared" si="0"/>
        <v>51.748118200000022</v>
      </c>
      <c r="N58">
        <v>56</v>
      </c>
      <c r="O58" s="16">
        <v>42453</v>
      </c>
      <c r="P58">
        <v>54.209999000000003</v>
      </c>
      <c r="Q58">
        <v>19950000</v>
      </c>
      <c r="R58">
        <v>53.500017999999997</v>
      </c>
    </row>
    <row r="59" spans="1:18" x14ac:dyDescent="0.3">
      <c r="A59" s="16">
        <v>42457</v>
      </c>
      <c r="B59">
        <v>52.838794999999998</v>
      </c>
      <c r="C59" s="1">
        <f t="shared" si="0"/>
        <v>51.748118200000022</v>
      </c>
      <c r="N59">
        <v>57</v>
      </c>
      <c r="O59" s="16">
        <v>42457</v>
      </c>
      <c r="P59">
        <v>53.540000999999997</v>
      </c>
      <c r="Q59">
        <v>17025100</v>
      </c>
      <c r="R59">
        <v>52.838794999999998</v>
      </c>
    </row>
    <row r="60" spans="1:18" x14ac:dyDescent="0.3">
      <c r="A60" s="16">
        <v>42458</v>
      </c>
      <c r="B60">
        <v>53.993468999999997</v>
      </c>
      <c r="C60" s="1">
        <f t="shared" si="0"/>
        <v>51.748118200000022</v>
      </c>
      <c r="N60">
        <v>58</v>
      </c>
      <c r="O60" s="16">
        <v>42458</v>
      </c>
      <c r="P60">
        <v>54.709999000000003</v>
      </c>
      <c r="Q60">
        <v>23924300</v>
      </c>
      <c r="R60">
        <v>53.993468999999997</v>
      </c>
    </row>
    <row r="61" spans="1:18" x14ac:dyDescent="0.3">
      <c r="A61" s="16">
        <v>42459</v>
      </c>
      <c r="B61">
        <v>54.329017</v>
      </c>
      <c r="C61" s="1">
        <f t="shared" si="0"/>
        <v>51.748118200000022</v>
      </c>
      <c r="N61">
        <v>59</v>
      </c>
      <c r="O61" s="16">
        <v>42459</v>
      </c>
      <c r="P61">
        <v>55.049999</v>
      </c>
      <c r="Q61">
        <v>23008300</v>
      </c>
      <c r="R61">
        <v>54.329017</v>
      </c>
    </row>
    <row r="62" spans="1:18" x14ac:dyDescent="0.3">
      <c r="A62" s="16">
        <v>42460</v>
      </c>
      <c r="B62">
        <v>54.506658999999999</v>
      </c>
      <c r="C62" s="1">
        <f t="shared" si="0"/>
        <v>51.748118200000022</v>
      </c>
      <c r="N62">
        <v>60</v>
      </c>
      <c r="O62" s="16">
        <v>42460</v>
      </c>
      <c r="P62">
        <v>55.23</v>
      </c>
      <c r="Q62">
        <v>26360500</v>
      </c>
      <c r="R62">
        <v>54.506658999999999</v>
      </c>
    </row>
    <row r="63" spans="1:18" x14ac:dyDescent="0.3">
      <c r="A63" s="16">
        <v>42461</v>
      </c>
      <c r="B63">
        <v>54.842207000000002</v>
      </c>
      <c r="C63" s="1">
        <f t="shared" si="0"/>
        <v>51.748118200000022</v>
      </c>
      <c r="N63">
        <v>61</v>
      </c>
      <c r="O63" s="16">
        <v>42461</v>
      </c>
      <c r="P63">
        <v>55.57</v>
      </c>
      <c r="Q63">
        <v>24399200</v>
      </c>
      <c r="R63">
        <v>54.842207000000002</v>
      </c>
    </row>
    <row r="64" spans="1:18" x14ac:dyDescent="0.3">
      <c r="A64" s="16">
        <v>42464</v>
      </c>
      <c r="B64">
        <v>54.704040999999997</v>
      </c>
      <c r="C64" s="1">
        <f t="shared" si="0"/>
        <v>51.748118200000022</v>
      </c>
      <c r="N64">
        <v>62</v>
      </c>
      <c r="O64" s="16">
        <v>42464</v>
      </c>
      <c r="P64">
        <v>55.43</v>
      </c>
      <c r="Q64">
        <v>18928800</v>
      </c>
      <c r="R64">
        <v>54.704040999999997</v>
      </c>
    </row>
    <row r="65" spans="1:18" x14ac:dyDescent="0.3">
      <c r="A65" s="16">
        <v>42465</v>
      </c>
      <c r="B65">
        <v>53.845435999999999</v>
      </c>
      <c r="C65" s="1">
        <f t="shared" si="0"/>
        <v>51.748118200000022</v>
      </c>
      <c r="N65">
        <v>63</v>
      </c>
      <c r="O65" s="16">
        <v>42465</v>
      </c>
      <c r="P65">
        <v>54.560001</v>
      </c>
      <c r="Q65">
        <v>19272300</v>
      </c>
      <c r="R65">
        <v>53.845435999999999</v>
      </c>
    </row>
    <row r="66" spans="1:18" x14ac:dyDescent="0.3">
      <c r="A66" s="16">
        <v>42466</v>
      </c>
      <c r="B66">
        <v>54.398099999999999</v>
      </c>
      <c r="C66" s="1">
        <f t="shared" si="0"/>
        <v>51.748118200000022</v>
      </c>
      <c r="N66">
        <v>64</v>
      </c>
      <c r="O66" s="16">
        <v>42466</v>
      </c>
      <c r="P66">
        <v>55.119999</v>
      </c>
      <c r="Q66">
        <v>21188700</v>
      </c>
      <c r="R66">
        <v>54.398099999999999</v>
      </c>
    </row>
    <row r="67" spans="1:18" x14ac:dyDescent="0.3">
      <c r="A67" s="16">
        <v>42467</v>
      </c>
      <c r="B67">
        <v>53.746744</v>
      </c>
      <c r="C67" s="1">
        <f t="shared" ref="C67:C130" si="1">AVERAGE($B$2:$B$96)</f>
        <v>51.748118200000022</v>
      </c>
      <c r="N67">
        <v>65</v>
      </c>
      <c r="O67" s="16">
        <v>42467</v>
      </c>
      <c r="P67">
        <v>54.459999000000003</v>
      </c>
      <c r="Q67">
        <v>19225100</v>
      </c>
      <c r="R67">
        <v>53.746744</v>
      </c>
    </row>
    <row r="68" spans="1:18" x14ac:dyDescent="0.3">
      <c r="A68" s="16">
        <v>42468</v>
      </c>
      <c r="B68">
        <v>53.707267000000002</v>
      </c>
      <c r="C68" s="1">
        <f t="shared" si="1"/>
        <v>51.748118200000022</v>
      </c>
      <c r="N68">
        <v>66</v>
      </c>
      <c r="O68" s="16">
        <v>42468</v>
      </c>
      <c r="P68">
        <v>54.419998</v>
      </c>
      <c r="Q68">
        <v>22167200</v>
      </c>
      <c r="R68">
        <v>53.707267000000002</v>
      </c>
    </row>
    <row r="69" spans="1:18" x14ac:dyDescent="0.3">
      <c r="A69" s="16">
        <v>42471</v>
      </c>
      <c r="B69">
        <v>53.598709999999997</v>
      </c>
      <c r="C69" s="1">
        <f t="shared" si="1"/>
        <v>51.748118200000022</v>
      </c>
      <c r="N69">
        <v>67</v>
      </c>
      <c r="O69" s="16">
        <v>42471</v>
      </c>
      <c r="P69">
        <v>54.310001</v>
      </c>
      <c r="Q69">
        <v>21414200</v>
      </c>
      <c r="R69">
        <v>53.598709999999997</v>
      </c>
    </row>
    <row r="70" spans="1:18" x14ac:dyDescent="0.3">
      <c r="A70" s="16">
        <v>42472</v>
      </c>
      <c r="B70">
        <v>53.934258</v>
      </c>
      <c r="C70" s="1">
        <f t="shared" si="1"/>
        <v>51.748118200000022</v>
      </c>
      <c r="N70">
        <v>68</v>
      </c>
      <c r="O70" s="16">
        <v>42472</v>
      </c>
      <c r="P70">
        <v>54.650002000000001</v>
      </c>
      <c r="Q70">
        <v>24944300</v>
      </c>
      <c r="R70">
        <v>53.934258</v>
      </c>
    </row>
    <row r="71" spans="1:18" x14ac:dyDescent="0.3">
      <c r="A71" s="16">
        <v>42473</v>
      </c>
      <c r="B71">
        <v>54.625087000000001</v>
      </c>
      <c r="C71" s="1">
        <f t="shared" si="1"/>
        <v>51.748118200000022</v>
      </c>
      <c r="N71">
        <v>69</v>
      </c>
      <c r="O71" s="16">
        <v>42473</v>
      </c>
      <c r="P71">
        <v>55.349997999999999</v>
      </c>
      <c r="Q71">
        <v>20818000</v>
      </c>
      <c r="R71">
        <v>54.625087000000001</v>
      </c>
    </row>
    <row r="72" spans="1:18" x14ac:dyDescent="0.3">
      <c r="A72" s="16">
        <v>42474</v>
      </c>
      <c r="B72">
        <v>54.634957999999997</v>
      </c>
      <c r="C72" s="1">
        <f t="shared" si="1"/>
        <v>51.748118200000022</v>
      </c>
      <c r="N72">
        <v>70</v>
      </c>
      <c r="O72" s="16">
        <v>42474</v>
      </c>
      <c r="P72">
        <v>55.360000999999997</v>
      </c>
      <c r="Q72">
        <v>20877100</v>
      </c>
      <c r="R72">
        <v>54.634957999999997</v>
      </c>
    </row>
    <row r="73" spans="1:18" x14ac:dyDescent="0.3">
      <c r="A73" s="16">
        <v>42475</v>
      </c>
      <c r="B73">
        <v>54.921160999999998</v>
      </c>
      <c r="C73" s="1">
        <f t="shared" si="1"/>
        <v>51.748118200000022</v>
      </c>
      <c r="N73">
        <v>71</v>
      </c>
      <c r="O73" s="16">
        <v>42475</v>
      </c>
      <c r="P73">
        <v>55.650002000000001</v>
      </c>
      <c r="Q73">
        <v>28793800</v>
      </c>
      <c r="R73">
        <v>54.921160999999998</v>
      </c>
    </row>
    <row r="74" spans="1:18" x14ac:dyDescent="0.3">
      <c r="A74" s="16">
        <v>42478</v>
      </c>
      <c r="B74">
        <v>55.720550000000003</v>
      </c>
      <c r="C74" s="1">
        <f t="shared" si="1"/>
        <v>51.748118200000022</v>
      </c>
      <c r="N74">
        <v>72</v>
      </c>
      <c r="O74" s="16">
        <v>42478</v>
      </c>
      <c r="P74">
        <v>56.459999000000003</v>
      </c>
      <c r="Q74">
        <v>23786000</v>
      </c>
      <c r="R74">
        <v>55.720550000000003</v>
      </c>
    </row>
    <row r="75" spans="1:18" x14ac:dyDescent="0.3">
      <c r="A75" s="16">
        <v>42479</v>
      </c>
      <c r="B75">
        <v>55.651466999999997</v>
      </c>
      <c r="C75" s="1">
        <f t="shared" si="1"/>
        <v>51.748118200000022</v>
      </c>
      <c r="N75">
        <v>73</v>
      </c>
      <c r="O75" s="16">
        <v>42479</v>
      </c>
      <c r="P75">
        <v>56.389999000000003</v>
      </c>
      <c r="Q75">
        <v>29596800</v>
      </c>
      <c r="R75">
        <v>55.651466999999997</v>
      </c>
    </row>
    <row r="76" spans="1:18" x14ac:dyDescent="0.3">
      <c r="A76" s="16">
        <v>42480</v>
      </c>
      <c r="B76">
        <v>54.861944999999999</v>
      </c>
      <c r="C76" s="1">
        <f t="shared" si="1"/>
        <v>51.748118200000022</v>
      </c>
      <c r="N76">
        <v>74</v>
      </c>
      <c r="O76" s="16">
        <v>42480</v>
      </c>
      <c r="P76">
        <v>55.59</v>
      </c>
      <c r="Q76">
        <v>36195700</v>
      </c>
      <c r="R76">
        <v>54.861944999999999</v>
      </c>
    </row>
    <row r="77" spans="1:18" x14ac:dyDescent="0.3">
      <c r="A77" s="16">
        <v>42481</v>
      </c>
      <c r="B77">
        <v>55.049455000000002</v>
      </c>
      <c r="C77" s="1">
        <f t="shared" si="1"/>
        <v>51.748118200000022</v>
      </c>
      <c r="N77">
        <v>75</v>
      </c>
      <c r="O77" s="16">
        <v>42481</v>
      </c>
      <c r="P77">
        <v>55.779998999999997</v>
      </c>
      <c r="Q77">
        <v>38909100</v>
      </c>
      <c r="R77">
        <v>55.049455000000002</v>
      </c>
    </row>
    <row r="78" spans="1:18" x14ac:dyDescent="0.3">
      <c r="A78" s="16">
        <v>42482</v>
      </c>
      <c r="B78">
        <v>51.101843000000002</v>
      </c>
      <c r="C78" s="1">
        <f t="shared" si="1"/>
        <v>51.748118200000022</v>
      </c>
      <c r="N78">
        <v>76</v>
      </c>
      <c r="O78" s="16">
        <v>42482</v>
      </c>
      <c r="P78">
        <v>51.779998999999997</v>
      </c>
      <c r="Q78">
        <v>126834100</v>
      </c>
      <c r="R78">
        <v>51.101843000000002</v>
      </c>
    </row>
    <row r="79" spans="1:18" x14ac:dyDescent="0.3">
      <c r="A79" s="16">
        <v>42485</v>
      </c>
      <c r="B79">
        <v>51.427523000000001</v>
      </c>
      <c r="C79" s="1">
        <f t="shared" si="1"/>
        <v>51.748118200000022</v>
      </c>
      <c r="N79">
        <v>77</v>
      </c>
      <c r="O79" s="16">
        <v>42485</v>
      </c>
      <c r="P79">
        <v>52.110000999999997</v>
      </c>
      <c r="Q79">
        <v>33226900</v>
      </c>
      <c r="R79">
        <v>51.427523000000001</v>
      </c>
    </row>
    <row r="80" spans="1:18" x14ac:dyDescent="0.3">
      <c r="A80" s="16">
        <v>42486</v>
      </c>
      <c r="B80">
        <v>50.766295999999997</v>
      </c>
      <c r="C80" s="1">
        <f t="shared" si="1"/>
        <v>51.748118200000022</v>
      </c>
      <c r="N80">
        <v>78</v>
      </c>
      <c r="O80" s="16">
        <v>42486</v>
      </c>
      <c r="P80">
        <v>51.439999</v>
      </c>
      <c r="Q80">
        <v>33532600</v>
      </c>
      <c r="R80">
        <v>50.766295999999997</v>
      </c>
    </row>
    <row r="81" spans="1:18" x14ac:dyDescent="0.3">
      <c r="A81" s="16">
        <v>42487</v>
      </c>
      <c r="B81">
        <v>50.272843999999999</v>
      </c>
      <c r="C81" s="1">
        <f t="shared" si="1"/>
        <v>51.748118200000022</v>
      </c>
      <c r="N81">
        <v>79</v>
      </c>
      <c r="O81" s="16">
        <v>42487</v>
      </c>
      <c r="P81">
        <v>50.939999</v>
      </c>
      <c r="Q81">
        <v>43369300</v>
      </c>
      <c r="R81">
        <v>50.272843999999999</v>
      </c>
    </row>
    <row r="82" spans="1:18" x14ac:dyDescent="0.3">
      <c r="A82" s="16">
        <v>42488</v>
      </c>
      <c r="B82">
        <v>49.246468</v>
      </c>
      <c r="C82" s="1">
        <f t="shared" si="1"/>
        <v>51.748118200000022</v>
      </c>
      <c r="N82">
        <v>80</v>
      </c>
      <c r="O82" s="16">
        <v>42488</v>
      </c>
      <c r="P82">
        <v>49.900002000000001</v>
      </c>
      <c r="Q82">
        <v>43134800</v>
      </c>
      <c r="R82">
        <v>49.246468</v>
      </c>
    </row>
    <row r="83" spans="1:18" x14ac:dyDescent="0.3">
      <c r="A83" s="16">
        <v>42489</v>
      </c>
      <c r="B83">
        <v>49.216858000000002</v>
      </c>
      <c r="C83" s="1">
        <f t="shared" si="1"/>
        <v>51.748118200000022</v>
      </c>
      <c r="N83">
        <v>81</v>
      </c>
      <c r="O83" s="16">
        <v>42489</v>
      </c>
      <c r="P83">
        <v>49.869999</v>
      </c>
      <c r="Q83">
        <v>48411700</v>
      </c>
      <c r="R83">
        <v>49.216858000000002</v>
      </c>
    </row>
    <row r="84" spans="1:18" x14ac:dyDescent="0.3">
      <c r="A84" s="16">
        <v>42492</v>
      </c>
      <c r="B84">
        <v>49.947167999999998</v>
      </c>
      <c r="C84" s="1">
        <f t="shared" si="1"/>
        <v>51.748118200000022</v>
      </c>
      <c r="N84">
        <v>82</v>
      </c>
      <c r="O84" s="16">
        <v>42492</v>
      </c>
      <c r="P84">
        <v>50.610000999999997</v>
      </c>
      <c r="Q84">
        <v>33114500</v>
      </c>
      <c r="R84">
        <v>49.947167999999998</v>
      </c>
    </row>
    <row r="85" spans="1:18" x14ac:dyDescent="0.3">
      <c r="A85" s="16">
        <v>42493</v>
      </c>
      <c r="B85">
        <v>49.128036999999999</v>
      </c>
      <c r="C85" s="1">
        <f t="shared" si="1"/>
        <v>51.748118200000022</v>
      </c>
      <c r="N85">
        <v>83</v>
      </c>
      <c r="O85" s="16">
        <v>42493</v>
      </c>
      <c r="P85">
        <v>49.779998999999997</v>
      </c>
      <c r="Q85">
        <v>26460200</v>
      </c>
      <c r="R85">
        <v>49.128036999999999</v>
      </c>
    </row>
    <row r="86" spans="1:18" x14ac:dyDescent="0.3">
      <c r="A86" s="16">
        <v>42494</v>
      </c>
      <c r="B86">
        <v>49.216858000000002</v>
      </c>
      <c r="C86" s="1">
        <f t="shared" si="1"/>
        <v>51.748118200000022</v>
      </c>
      <c r="N86">
        <v>84</v>
      </c>
      <c r="O86" s="16">
        <v>42494</v>
      </c>
      <c r="P86">
        <v>49.869999</v>
      </c>
      <c r="Q86">
        <v>24257600</v>
      </c>
      <c r="R86">
        <v>49.216858000000002</v>
      </c>
    </row>
    <row r="87" spans="1:18" x14ac:dyDescent="0.3">
      <c r="A87" s="16">
        <v>42495</v>
      </c>
      <c r="B87">
        <v>49.285941000000001</v>
      </c>
      <c r="C87" s="1">
        <f t="shared" si="1"/>
        <v>51.748118200000022</v>
      </c>
      <c r="N87">
        <v>85</v>
      </c>
      <c r="O87" s="16">
        <v>42495</v>
      </c>
      <c r="P87">
        <v>49.939999</v>
      </c>
      <c r="Q87">
        <v>25390700</v>
      </c>
      <c r="R87">
        <v>49.285941000000001</v>
      </c>
    </row>
    <row r="88" spans="1:18" x14ac:dyDescent="0.3">
      <c r="A88" s="16">
        <v>42496</v>
      </c>
      <c r="B88">
        <v>49.730047999999996</v>
      </c>
      <c r="C88" s="1">
        <f t="shared" si="1"/>
        <v>51.748118200000022</v>
      </c>
      <c r="N88">
        <v>86</v>
      </c>
      <c r="O88" s="16">
        <v>42496</v>
      </c>
      <c r="P88">
        <v>50.389999000000003</v>
      </c>
      <c r="Q88">
        <v>24787300</v>
      </c>
      <c r="R88">
        <v>49.730047999999996</v>
      </c>
    </row>
    <row r="89" spans="1:18" x14ac:dyDescent="0.3">
      <c r="A89" s="16">
        <v>42499</v>
      </c>
      <c r="B89">
        <v>49.414239000000002</v>
      </c>
      <c r="C89" s="1">
        <f t="shared" si="1"/>
        <v>51.748118200000022</v>
      </c>
      <c r="N89">
        <v>87</v>
      </c>
      <c r="O89" s="16">
        <v>42499</v>
      </c>
      <c r="P89">
        <v>50.07</v>
      </c>
      <c r="Q89">
        <v>17951600</v>
      </c>
      <c r="R89">
        <v>49.414239000000002</v>
      </c>
    </row>
    <row r="90" spans="1:18" x14ac:dyDescent="0.3">
      <c r="A90" s="16">
        <v>42500</v>
      </c>
      <c r="B90">
        <v>50.351798000000002</v>
      </c>
      <c r="C90" s="1">
        <f t="shared" si="1"/>
        <v>51.748118200000022</v>
      </c>
      <c r="N90">
        <v>88</v>
      </c>
      <c r="O90" s="16">
        <v>42500</v>
      </c>
      <c r="P90">
        <v>51.02</v>
      </c>
      <c r="Q90">
        <v>22891000</v>
      </c>
      <c r="R90">
        <v>50.351798000000002</v>
      </c>
    </row>
    <row r="91" spans="1:18" x14ac:dyDescent="0.3">
      <c r="A91" s="16">
        <v>42501</v>
      </c>
      <c r="B91">
        <v>50.381404000000003</v>
      </c>
      <c r="C91" s="1">
        <f t="shared" si="1"/>
        <v>51.748118200000022</v>
      </c>
      <c r="N91">
        <v>89</v>
      </c>
      <c r="O91" s="16">
        <v>42501</v>
      </c>
      <c r="P91">
        <v>51.049999</v>
      </c>
      <c r="Q91">
        <v>24039100</v>
      </c>
      <c r="R91">
        <v>50.381404000000003</v>
      </c>
    </row>
    <row r="92" spans="1:18" x14ac:dyDescent="0.3">
      <c r="A92" s="16">
        <v>42502</v>
      </c>
      <c r="B92">
        <v>50.835379000000003</v>
      </c>
      <c r="C92" s="1">
        <f t="shared" si="1"/>
        <v>51.748118200000022</v>
      </c>
      <c r="N92">
        <v>90</v>
      </c>
      <c r="O92" s="16">
        <v>42502</v>
      </c>
      <c r="P92">
        <v>51.509998000000003</v>
      </c>
      <c r="Q92">
        <v>24102800</v>
      </c>
      <c r="R92">
        <v>50.835379000000003</v>
      </c>
    </row>
    <row r="93" spans="1:18" x14ac:dyDescent="0.3">
      <c r="A93" s="16">
        <v>42503</v>
      </c>
      <c r="B93">
        <v>50.411014000000002</v>
      </c>
      <c r="C93" s="1">
        <f t="shared" si="1"/>
        <v>51.748118200000022</v>
      </c>
      <c r="N93">
        <v>91</v>
      </c>
      <c r="O93" s="16">
        <v>42503</v>
      </c>
      <c r="P93">
        <v>51.080002</v>
      </c>
      <c r="Q93">
        <v>22592300</v>
      </c>
      <c r="R93">
        <v>50.411014000000002</v>
      </c>
    </row>
    <row r="94" spans="1:18" x14ac:dyDescent="0.3">
      <c r="A94" s="16">
        <v>42506</v>
      </c>
      <c r="B94">
        <v>51.151190999999997</v>
      </c>
      <c r="C94" s="1">
        <f t="shared" si="1"/>
        <v>51.748118200000022</v>
      </c>
      <c r="N94">
        <v>92</v>
      </c>
      <c r="O94" s="16">
        <v>42506</v>
      </c>
      <c r="P94">
        <v>51.830002</v>
      </c>
      <c r="Q94">
        <v>20032000</v>
      </c>
      <c r="R94">
        <v>51.151190999999997</v>
      </c>
    </row>
    <row r="95" spans="1:18" x14ac:dyDescent="0.3">
      <c r="A95" s="16">
        <v>42507</v>
      </c>
      <c r="B95">
        <v>50.197136999999998</v>
      </c>
      <c r="C95" s="1">
        <f t="shared" si="1"/>
        <v>51.748118200000022</v>
      </c>
      <c r="N95">
        <v>93</v>
      </c>
      <c r="O95" s="16">
        <v>42507</v>
      </c>
      <c r="P95">
        <v>50.509998000000003</v>
      </c>
      <c r="Q95">
        <v>27803500</v>
      </c>
      <c r="R95">
        <v>50.197136999999998</v>
      </c>
    </row>
    <row r="96" spans="1:18" x14ac:dyDescent="0.3">
      <c r="A96" s="16">
        <v>42508</v>
      </c>
      <c r="B96">
        <v>50.495280999999999</v>
      </c>
      <c r="C96" s="1">
        <f t="shared" si="1"/>
        <v>51.748118200000022</v>
      </c>
      <c r="N96">
        <v>94</v>
      </c>
      <c r="O96" s="16">
        <v>42508</v>
      </c>
      <c r="P96">
        <v>50.810001</v>
      </c>
      <c r="Q96">
        <v>24907500</v>
      </c>
      <c r="R96">
        <v>50.495280999999999</v>
      </c>
    </row>
    <row r="97" spans="1:18" x14ac:dyDescent="0.3">
      <c r="A97" s="16">
        <v>42509</v>
      </c>
      <c r="B97">
        <v>50.008315000000003</v>
      </c>
      <c r="C97" s="1">
        <f t="shared" si="1"/>
        <v>51.748118200000022</v>
      </c>
      <c r="N97">
        <v>95</v>
      </c>
      <c r="O97" s="16">
        <v>42509</v>
      </c>
      <c r="P97">
        <v>50.32</v>
      </c>
      <c r="Q97">
        <v>23842400</v>
      </c>
      <c r="R97">
        <v>50.008315000000003</v>
      </c>
    </row>
    <row r="98" spans="1:18" x14ac:dyDescent="0.3">
      <c r="A98" s="16">
        <v>42510</v>
      </c>
      <c r="B98">
        <v>50.306455999999997</v>
      </c>
      <c r="C98" s="1">
        <f t="shared" si="1"/>
        <v>51.748118200000022</v>
      </c>
      <c r="N98">
        <v>96</v>
      </c>
      <c r="O98" s="16">
        <v>42510</v>
      </c>
      <c r="P98">
        <v>50.619999</v>
      </c>
      <c r="Q98">
        <v>23905800</v>
      </c>
      <c r="R98">
        <v>50.306455999999997</v>
      </c>
    </row>
    <row r="99" spans="1:18" x14ac:dyDescent="0.3">
      <c r="A99" s="16">
        <v>42513</v>
      </c>
      <c r="B99">
        <v>49.720109999999998</v>
      </c>
      <c r="C99" s="1">
        <f t="shared" si="1"/>
        <v>51.748118200000022</v>
      </c>
      <c r="N99">
        <v>97</v>
      </c>
      <c r="O99" s="16">
        <v>42513</v>
      </c>
      <c r="P99">
        <v>50.029998999999997</v>
      </c>
      <c r="Q99">
        <v>26118700</v>
      </c>
      <c r="R99">
        <v>49.720109999999998</v>
      </c>
    </row>
    <row r="100" spans="1:18" x14ac:dyDescent="0.3">
      <c r="A100" s="16">
        <v>42514</v>
      </c>
      <c r="B100">
        <v>51.270448999999999</v>
      </c>
      <c r="C100" s="1">
        <f t="shared" si="1"/>
        <v>51.748118200000022</v>
      </c>
      <c r="N100">
        <v>98</v>
      </c>
      <c r="O100" s="16">
        <v>42514</v>
      </c>
      <c r="P100">
        <v>51.59</v>
      </c>
      <c r="Q100">
        <v>34757900</v>
      </c>
      <c r="R100">
        <v>51.270448999999999</v>
      </c>
    </row>
    <row r="101" spans="1:18" x14ac:dyDescent="0.3">
      <c r="A101" s="16">
        <v>42515</v>
      </c>
      <c r="B101">
        <v>51.797165</v>
      </c>
      <c r="C101" s="1">
        <f t="shared" si="1"/>
        <v>51.748118200000022</v>
      </c>
      <c r="N101">
        <v>99</v>
      </c>
      <c r="O101" s="16">
        <v>42515</v>
      </c>
      <c r="P101">
        <v>52.119999</v>
      </c>
      <c r="Q101">
        <v>24040200</v>
      </c>
      <c r="R101">
        <v>51.797165</v>
      </c>
    </row>
    <row r="102" spans="1:18" x14ac:dyDescent="0.3">
      <c r="A102" s="16">
        <v>42516</v>
      </c>
      <c r="B102">
        <v>51.56859</v>
      </c>
      <c r="C102" s="1">
        <f t="shared" si="1"/>
        <v>51.748118200000022</v>
      </c>
      <c r="N102">
        <v>100</v>
      </c>
      <c r="O102" s="16">
        <v>42516</v>
      </c>
      <c r="P102">
        <v>51.889999000000003</v>
      </c>
      <c r="Q102">
        <v>24335200</v>
      </c>
      <c r="R102">
        <v>51.56859</v>
      </c>
    </row>
    <row r="103" spans="1:18" x14ac:dyDescent="0.3">
      <c r="A103" s="16">
        <v>42517</v>
      </c>
      <c r="B103">
        <v>51.995927000000002</v>
      </c>
      <c r="C103" s="1">
        <f t="shared" si="1"/>
        <v>51.748118200000022</v>
      </c>
      <c r="N103">
        <v>101</v>
      </c>
      <c r="O103" s="16">
        <v>42517</v>
      </c>
      <c r="P103">
        <v>52.32</v>
      </c>
      <c r="Q103">
        <v>17721400</v>
      </c>
      <c r="R103">
        <v>51.995927000000002</v>
      </c>
    </row>
    <row r="104" spans="1:18" x14ac:dyDescent="0.3">
      <c r="A104" s="16">
        <v>42521</v>
      </c>
      <c r="B104">
        <v>52.671714999999999</v>
      </c>
      <c r="C104" s="1">
        <f t="shared" si="1"/>
        <v>51.748118200000022</v>
      </c>
      <c r="N104">
        <v>102</v>
      </c>
      <c r="O104" s="16">
        <v>42521</v>
      </c>
      <c r="P104">
        <v>53</v>
      </c>
      <c r="Q104">
        <v>37653100</v>
      </c>
      <c r="R104">
        <v>52.671714999999999</v>
      </c>
    </row>
    <row r="105" spans="1:18" x14ac:dyDescent="0.3">
      <c r="A105" s="16">
        <v>42522</v>
      </c>
      <c r="B105">
        <v>52.522643000000002</v>
      </c>
      <c r="C105" s="1">
        <f t="shared" si="1"/>
        <v>51.748118200000022</v>
      </c>
      <c r="N105">
        <v>103</v>
      </c>
      <c r="O105" s="16">
        <v>42522</v>
      </c>
      <c r="P105">
        <v>52.849997999999999</v>
      </c>
      <c r="Q105">
        <v>25324800</v>
      </c>
      <c r="R105">
        <v>52.522643000000002</v>
      </c>
    </row>
    <row r="106" spans="1:18" x14ac:dyDescent="0.3">
      <c r="A106" s="16">
        <v>42523</v>
      </c>
      <c r="B106">
        <v>52.154935999999999</v>
      </c>
      <c r="C106" s="1">
        <f t="shared" si="1"/>
        <v>51.748118200000022</v>
      </c>
      <c r="N106">
        <v>104</v>
      </c>
      <c r="O106" s="16">
        <v>42523</v>
      </c>
      <c r="P106">
        <v>52.48</v>
      </c>
      <c r="Q106">
        <v>22840800</v>
      </c>
      <c r="R106">
        <v>52.154935999999999</v>
      </c>
    </row>
    <row r="107" spans="1:18" x14ac:dyDescent="0.3">
      <c r="A107" s="16">
        <v>42524</v>
      </c>
      <c r="B107">
        <v>51.469211000000001</v>
      </c>
      <c r="C107" s="1">
        <f t="shared" si="1"/>
        <v>51.748118200000022</v>
      </c>
      <c r="N107">
        <v>105</v>
      </c>
      <c r="O107" s="16">
        <v>42524</v>
      </c>
      <c r="P107">
        <v>51.790000999999997</v>
      </c>
      <c r="Q107">
        <v>23368300</v>
      </c>
      <c r="R107">
        <v>51.469211000000001</v>
      </c>
    </row>
    <row r="108" spans="1:18" x14ac:dyDescent="0.3">
      <c r="A108" s="16">
        <v>42527</v>
      </c>
      <c r="B108">
        <v>51.807105</v>
      </c>
      <c r="C108" s="1">
        <f t="shared" si="1"/>
        <v>51.748118200000022</v>
      </c>
      <c r="N108">
        <v>106</v>
      </c>
      <c r="O108" s="16">
        <v>42527</v>
      </c>
      <c r="P108">
        <v>52.130001</v>
      </c>
      <c r="Q108">
        <v>18243300</v>
      </c>
      <c r="R108">
        <v>51.807105</v>
      </c>
    </row>
    <row r="109" spans="1:18" x14ac:dyDescent="0.3">
      <c r="A109" s="16">
        <v>42528</v>
      </c>
      <c r="B109">
        <v>51.777287999999999</v>
      </c>
      <c r="C109" s="1">
        <f t="shared" si="1"/>
        <v>51.748118200000022</v>
      </c>
      <c r="N109">
        <v>107</v>
      </c>
      <c r="O109" s="16">
        <v>42528</v>
      </c>
      <c r="P109">
        <v>52.099997999999999</v>
      </c>
      <c r="Q109">
        <v>20866800</v>
      </c>
      <c r="R109">
        <v>51.777287999999999</v>
      </c>
    </row>
    <row r="110" spans="1:18" x14ac:dyDescent="0.3">
      <c r="A110" s="16">
        <v>42529</v>
      </c>
      <c r="B110">
        <v>51.717661999999997</v>
      </c>
      <c r="C110" s="1">
        <f t="shared" si="1"/>
        <v>51.748118200000022</v>
      </c>
      <c r="N110">
        <v>108</v>
      </c>
      <c r="O110" s="16">
        <v>42529</v>
      </c>
      <c r="P110">
        <v>52.040000999999997</v>
      </c>
      <c r="Q110">
        <v>21149400</v>
      </c>
      <c r="R110">
        <v>51.717661999999997</v>
      </c>
    </row>
    <row r="111" spans="1:18" x14ac:dyDescent="0.3">
      <c r="A111" s="16">
        <v>42530</v>
      </c>
      <c r="B111">
        <v>51.300261999999996</v>
      </c>
      <c r="C111" s="1">
        <f t="shared" si="1"/>
        <v>51.748118200000022</v>
      </c>
      <c r="N111">
        <v>109</v>
      </c>
      <c r="O111" s="16">
        <v>42530</v>
      </c>
      <c r="P111">
        <v>51.619999</v>
      </c>
      <c r="Q111">
        <v>20305700</v>
      </c>
      <c r="R111">
        <v>51.300261999999996</v>
      </c>
    </row>
    <row r="112" spans="1:18" x14ac:dyDescent="0.3">
      <c r="A112" s="16">
        <v>42531</v>
      </c>
      <c r="B112">
        <v>51.16113</v>
      </c>
      <c r="C112" s="1">
        <f t="shared" si="1"/>
        <v>51.748118200000022</v>
      </c>
      <c r="N112">
        <v>110</v>
      </c>
      <c r="O112" s="16">
        <v>42531</v>
      </c>
      <c r="P112">
        <v>51.48</v>
      </c>
      <c r="Q112">
        <v>25833200</v>
      </c>
      <c r="R112">
        <v>51.16113</v>
      </c>
    </row>
    <row r="113" spans="1:18" x14ac:dyDescent="0.3">
      <c r="A113" s="16">
        <v>42534</v>
      </c>
      <c r="B113">
        <v>49.829428999999998</v>
      </c>
      <c r="C113" s="1">
        <f t="shared" si="1"/>
        <v>51.748118200000022</v>
      </c>
      <c r="N113">
        <v>111</v>
      </c>
      <c r="O113" s="16">
        <v>42534</v>
      </c>
      <c r="P113">
        <v>50.139999000000003</v>
      </c>
      <c r="Q113">
        <v>83217800</v>
      </c>
      <c r="R113">
        <v>49.829428999999998</v>
      </c>
    </row>
    <row r="114" spans="1:18" x14ac:dyDescent="0.3">
      <c r="A114" s="16">
        <v>42535</v>
      </c>
      <c r="B114">
        <v>49.521352</v>
      </c>
      <c r="C114" s="1">
        <f t="shared" si="1"/>
        <v>51.748118200000022</v>
      </c>
      <c r="N114">
        <v>112</v>
      </c>
      <c r="O114" s="16">
        <v>42535</v>
      </c>
      <c r="P114">
        <v>49.830002</v>
      </c>
      <c r="Q114">
        <v>42577100</v>
      </c>
      <c r="R114">
        <v>49.521352</v>
      </c>
    </row>
    <row r="115" spans="1:18" x14ac:dyDescent="0.3">
      <c r="A115" s="16">
        <v>42536</v>
      </c>
      <c r="B115">
        <v>49.382216</v>
      </c>
      <c r="C115" s="1">
        <f t="shared" si="1"/>
        <v>51.748118200000022</v>
      </c>
      <c r="N115">
        <v>113</v>
      </c>
      <c r="O115" s="16">
        <v>42536</v>
      </c>
      <c r="P115">
        <v>49.689999</v>
      </c>
      <c r="Q115">
        <v>33757600</v>
      </c>
      <c r="R115">
        <v>49.382216</v>
      </c>
    </row>
    <row r="116" spans="1:18" x14ac:dyDescent="0.3">
      <c r="A116" s="16">
        <v>42537</v>
      </c>
      <c r="B116">
        <v>50.077880999999998</v>
      </c>
      <c r="C116" s="1">
        <f t="shared" si="1"/>
        <v>51.748118200000022</v>
      </c>
      <c r="N116">
        <v>114</v>
      </c>
      <c r="O116" s="16">
        <v>42537</v>
      </c>
      <c r="P116">
        <v>50.389999000000003</v>
      </c>
      <c r="Q116">
        <v>31188600</v>
      </c>
      <c r="R116">
        <v>50.077880999999998</v>
      </c>
    </row>
    <row r="117" spans="1:18" x14ac:dyDescent="0.3">
      <c r="A117" s="16">
        <v>42538</v>
      </c>
      <c r="B117">
        <v>49.819493000000001</v>
      </c>
      <c r="C117" s="1">
        <f t="shared" si="1"/>
        <v>51.748118200000022</v>
      </c>
      <c r="N117">
        <v>115</v>
      </c>
      <c r="O117" s="16">
        <v>42538</v>
      </c>
      <c r="P117">
        <v>50.130001</v>
      </c>
      <c r="Q117">
        <v>45710500</v>
      </c>
      <c r="R117">
        <v>49.819493000000001</v>
      </c>
    </row>
    <row r="118" spans="1:18" x14ac:dyDescent="0.3">
      <c r="A118" s="16">
        <v>42541</v>
      </c>
      <c r="B118">
        <v>49.759863000000003</v>
      </c>
      <c r="C118" s="1">
        <f t="shared" si="1"/>
        <v>51.748118200000022</v>
      </c>
      <c r="N118">
        <v>116</v>
      </c>
      <c r="O118" s="16">
        <v>42541</v>
      </c>
      <c r="P118">
        <v>50.07</v>
      </c>
      <c r="Q118">
        <v>35607900</v>
      </c>
      <c r="R118">
        <v>49.759863000000003</v>
      </c>
    </row>
    <row r="119" spans="1:18" x14ac:dyDescent="0.3">
      <c r="A119" s="16">
        <v>42542</v>
      </c>
      <c r="B119">
        <v>50.872925000000002</v>
      </c>
      <c r="C119" s="1">
        <f t="shared" si="1"/>
        <v>51.748118200000022</v>
      </c>
      <c r="N119">
        <v>117</v>
      </c>
      <c r="O119" s="16">
        <v>42542</v>
      </c>
      <c r="P119">
        <v>51.189999</v>
      </c>
      <c r="Q119">
        <v>34097800</v>
      </c>
      <c r="R119">
        <v>50.872925000000002</v>
      </c>
    </row>
    <row r="120" spans="1:18" x14ac:dyDescent="0.3">
      <c r="A120" s="16">
        <v>42543</v>
      </c>
      <c r="B120">
        <v>50.674166999999997</v>
      </c>
      <c r="C120" s="1">
        <f t="shared" si="1"/>
        <v>51.748118200000022</v>
      </c>
      <c r="N120">
        <v>118</v>
      </c>
      <c r="O120" s="16">
        <v>42543</v>
      </c>
      <c r="P120">
        <v>50.990001999999997</v>
      </c>
      <c r="Q120">
        <v>28816800</v>
      </c>
      <c r="R120">
        <v>50.674166999999997</v>
      </c>
    </row>
    <row r="121" spans="1:18" x14ac:dyDescent="0.3">
      <c r="A121" s="16">
        <v>42544</v>
      </c>
      <c r="B121">
        <v>51.588465999999997</v>
      </c>
      <c r="C121" s="1">
        <f t="shared" si="1"/>
        <v>51.748118200000022</v>
      </c>
      <c r="N121">
        <v>119</v>
      </c>
      <c r="O121" s="16">
        <v>42544</v>
      </c>
      <c r="P121">
        <v>51.91</v>
      </c>
      <c r="Q121">
        <v>29028800</v>
      </c>
      <c r="R121">
        <v>51.588465999999997</v>
      </c>
    </row>
    <row r="122" spans="1:18" x14ac:dyDescent="0.3">
      <c r="A122" s="16">
        <v>42545</v>
      </c>
      <c r="B122">
        <v>49.521352</v>
      </c>
      <c r="C122" s="1">
        <f t="shared" si="1"/>
        <v>51.748118200000022</v>
      </c>
      <c r="N122">
        <v>120</v>
      </c>
      <c r="O122" s="16">
        <v>42545</v>
      </c>
      <c r="P122">
        <v>49.830002</v>
      </c>
      <c r="Q122">
        <v>133503000</v>
      </c>
      <c r="R122">
        <v>49.521352</v>
      </c>
    </row>
    <row r="123" spans="1:18" x14ac:dyDescent="0.3">
      <c r="A123" s="16">
        <v>42548</v>
      </c>
      <c r="B123">
        <v>48.130021999999997</v>
      </c>
      <c r="C123" s="1">
        <f t="shared" si="1"/>
        <v>51.748118200000022</v>
      </c>
      <c r="N123">
        <v>121</v>
      </c>
      <c r="O123" s="16">
        <v>42548</v>
      </c>
      <c r="P123">
        <v>48.43</v>
      </c>
      <c r="Q123">
        <v>50216300</v>
      </c>
      <c r="R123">
        <v>48.130021999999997</v>
      </c>
    </row>
    <row r="124" spans="1:18" x14ac:dyDescent="0.3">
      <c r="A124" s="16">
        <v>42549</v>
      </c>
      <c r="B124">
        <v>49.133764999999997</v>
      </c>
      <c r="C124" s="1">
        <f t="shared" si="1"/>
        <v>51.748118200000022</v>
      </c>
      <c r="N124">
        <v>122</v>
      </c>
      <c r="O124" s="16">
        <v>42549</v>
      </c>
      <c r="P124">
        <v>49.439999</v>
      </c>
      <c r="Q124">
        <v>38140700</v>
      </c>
      <c r="R124">
        <v>49.133764999999997</v>
      </c>
    </row>
    <row r="125" spans="1:18" x14ac:dyDescent="0.3">
      <c r="A125" s="16">
        <v>42550</v>
      </c>
      <c r="B125">
        <v>50.226953000000002</v>
      </c>
      <c r="C125" s="1">
        <f t="shared" si="1"/>
        <v>51.748118200000022</v>
      </c>
      <c r="N125">
        <v>123</v>
      </c>
      <c r="O125" s="16">
        <v>42550</v>
      </c>
      <c r="P125">
        <v>50.540000999999997</v>
      </c>
      <c r="Q125">
        <v>31304000</v>
      </c>
      <c r="R125">
        <v>50.226953000000002</v>
      </c>
    </row>
    <row r="126" spans="1:18" x14ac:dyDescent="0.3">
      <c r="A126" s="16">
        <v>42551</v>
      </c>
      <c r="B126">
        <v>50.853048000000001</v>
      </c>
      <c r="C126" s="1">
        <f t="shared" si="1"/>
        <v>51.748118200000022</v>
      </c>
      <c r="N126">
        <v>124</v>
      </c>
      <c r="O126" s="16">
        <v>42551</v>
      </c>
      <c r="P126">
        <v>51.169998</v>
      </c>
      <c r="Q126">
        <v>28527800</v>
      </c>
      <c r="R126">
        <v>50.853048000000001</v>
      </c>
    </row>
    <row r="127" spans="1:18" x14ac:dyDescent="0.3">
      <c r="A127" s="16">
        <v>42552</v>
      </c>
      <c r="B127">
        <v>50.843111999999998</v>
      </c>
      <c r="C127" s="1">
        <f t="shared" si="1"/>
        <v>51.748118200000022</v>
      </c>
      <c r="N127">
        <v>125</v>
      </c>
      <c r="O127" s="16">
        <v>42552</v>
      </c>
      <c r="P127">
        <v>51.16</v>
      </c>
      <c r="Q127">
        <v>21400400</v>
      </c>
      <c r="R127">
        <v>50.843111999999998</v>
      </c>
    </row>
    <row r="128" spans="1:18" x14ac:dyDescent="0.3">
      <c r="A128" s="16">
        <v>42556</v>
      </c>
      <c r="B128">
        <v>50.853048000000001</v>
      </c>
      <c r="C128" s="1">
        <f t="shared" si="1"/>
        <v>51.748118200000022</v>
      </c>
      <c r="N128">
        <v>126</v>
      </c>
      <c r="O128" s="16">
        <v>42556</v>
      </c>
      <c r="P128">
        <v>51.169998</v>
      </c>
      <c r="Q128">
        <v>24806400</v>
      </c>
      <c r="R128">
        <v>50.853048000000001</v>
      </c>
    </row>
    <row r="129" spans="1:18" x14ac:dyDescent="0.3">
      <c r="A129" s="16">
        <v>42557</v>
      </c>
      <c r="B129">
        <v>51.061751000000001</v>
      </c>
      <c r="C129" s="1">
        <f t="shared" si="1"/>
        <v>51.748118200000022</v>
      </c>
      <c r="N129">
        <v>127</v>
      </c>
      <c r="O129" s="16">
        <v>42557</v>
      </c>
      <c r="P129">
        <v>51.380001</v>
      </c>
      <c r="Q129">
        <v>28167500</v>
      </c>
      <c r="R129">
        <v>51.061751000000001</v>
      </c>
    </row>
    <row r="130" spans="1:18" x14ac:dyDescent="0.3">
      <c r="A130" s="16">
        <v>42558</v>
      </c>
      <c r="B130">
        <v>51.061751000000001</v>
      </c>
      <c r="C130" s="1">
        <f t="shared" si="1"/>
        <v>51.748118200000022</v>
      </c>
      <c r="N130">
        <v>128</v>
      </c>
      <c r="O130" s="16">
        <v>42558</v>
      </c>
      <c r="P130">
        <v>51.380001</v>
      </c>
      <c r="Q130">
        <v>19585200</v>
      </c>
      <c r="R130">
        <v>51.061751000000001</v>
      </c>
    </row>
    <row r="131" spans="1:18" x14ac:dyDescent="0.3">
      <c r="A131" s="16">
        <v>42559</v>
      </c>
      <c r="B131">
        <v>51.976050000000001</v>
      </c>
      <c r="C131" s="1">
        <f t="shared" ref="C131:C141" si="2">AVERAGE($B$2:$B$96)</f>
        <v>51.748118200000022</v>
      </c>
      <c r="N131">
        <v>129</v>
      </c>
      <c r="O131" s="16">
        <v>42559</v>
      </c>
      <c r="P131">
        <v>52.299999</v>
      </c>
      <c r="Q131">
        <v>28391000</v>
      </c>
      <c r="R131">
        <v>51.976050000000001</v>
      </c>
    </row>
    <row r="132" spans="1:18" x14ac:dyDescent="0.3">
      <c r="A132" s="16">
        <v>42562</v>
      </c>
      <c r="B132">
        <v>52.264254999999999</v>
      </c>
      <c r="C132" s="1">
        <f t="shared" si="2"/>
        <v>51.748118200000022</v>
      </c>
      <c r="N132">
        <v>130</v>
      </c>
      <c r="O132" s="16">
        <v>42562</v>
      </c>
      <c r="P132">
        <v>52.59</v>
      </c>
      <c r="Q132">
        <v>22269200</v>
      </c>
      <c r="R132">
        <v>52.264254999999999</v>
      </c>
    </row>
    <row r="133" spans="1:18" x14ac:dyDescent="0.3">
      <c r="A133" s="16">
        <v>42563</v>
      </c>
      <c r="B133">
        <v>52.880412999999997</v>
      </c>
      <c r="C133" s="1">
        <f t="shared" si="2"/>
        <v>51.748118200000022</v>
      </c>
      <c r="N133">
        <v>131</v>
      </c>
      <c r="O133" s="16">
        <v>42563</v>
      </c>
      <c r="P133">
        <v>53.209999000000003</v>
      </c>
      <c r="Q133">
        <v>27317600</v>
      </c>
      <c r="R133">
        <v>52.880412999999997</v>
      </c>
    </row>
    <row r="134" spans="1:18" x14ac:dyDescent="0.3">
      <c r="A134" s="16">
        <v>42564</v>
      </c>
      <c r="B134">
        <v>53.178553999999998</v>
      </c>
      <c r="C134" s="1">
        <f t="shared" si="2"/>
        <v>51.748118200000022</v>
      </c>
      <c r="N134">
        <v>132</v>
      </c>
      <c r="O134" s="16">
        <v>42564</v>
      </c>
      <c r="P134">
        <v>53.509998000000003</v>
      </c>
      <c r="Q134">
        <v>25356800</v>
      </c>
      <c r="R134">
        <v>53.178553999999998</v>
      </c>
    </row>
    <row r="135" spans="1:18" x14ac:dyDescent="0.3">
      <c r="A135" s="16">
        <v>42565</v>
      </c>
      <c r="B135">
        <v>53.407133000000002</v>
      </c>
      <c r="C135" s="1">
        <f t="shared" si="2"/>
        <v>51.748118200000022</v>
      </c>
      <c r="N135">
        <v>133</v>
      </c>
      <c r="O135" s="16">
        <v>42565</v>
      </c>
      <c r="P135">
        <v>53.740001999999997</v>
      </c>
      <c r="Q135">
        <v>24545500</v>
      </c>
      <c r="R135">
        <v>53.407133000000002</v>
      </c>
    </row>
    <row r="136" spans="1:18" x14ac:dyDescent="0.3">
      <c r="A136" s="16">
        <v>42566</v>
      </c>
      <c r="B136">
        <v>53.367379999999997</v>
      </c>
      <c r="C136" s="1">
        <f t="shared" si="2"/>
        <v>51.748118200000022</v>
      </c>
      <c r="N136">
        <v>134</v>
      </c>
      <c r="O136" s="16">
        <v>42566</v>
      </c>
      <c r="P136">
        <v>53.700001</v>
      </c>
      <c r="Q136">
        <v>32024400</v>
      </c>
      <c r="R136">
        <v>53.367379999999997</v>
      </c>
    </row>
    <row r="137" spans="1:18" x14ac:dyDescent="0.3">
      <c r="A137" s="16">
        <v>42569</v>
      </c>
      <c r="B137">
        <v>53.625768000000001</v>
      </c>
      <c r="C137" s="1">
        <f t="shared" si="2"/>
        <v>51.748118200000022</v>
      </c>
      <c r="N137">
        <v>135</v>
      </c>
      <c r="O137" s="16">
        <v>42569</v>
      </c>
      <c r="P137">
        <v>53.959999000000003</v>
      </c>
      <c r="Q137">
        <v>31433900</v>
      </c>
      <c r="R137">
        <v>53.625768000000001</v>
      </c>
    </row>
    <row r="138" spans="1:18" x14ac:dyDescent="0.3">
      <c r="A138" s="16">
        <v>42570</v>
      </c>
      <c r="B138">
        <v>52.761158000000002</v>
      </c>
      <c r="C138" s="1">
        <f t="shared" si="2"/>
        <v>51.748118200000022</v>
      </c>
      <c r="N138">
        <v>136</v>
      </c>
      <c r="O138" s="16">
        <v>42570</v>
      </c>
      <c r="P138">
        <v>53.09</v>
      </c>
      <c r="Q138">
        <v>53336500</v>
      </c>
      <c r="R138">
        <v>52.761158000000002</v>
      </c>
    </row>
    <row r="139" spans="1:18" x14ac:dyDescent="0.3">
      <c r="A139" s="16">
        <v>42571</v>
      </c>
      <c r="B139">
        <v>55.563690000000001</v>
      </c>
      <c r="C139" s="1">
        <f t="shared" si="2"/>
        <v>51.748118200000022</v>
      </c>
      <c r="N139">
        <v>137</v>
      </c>
      <c r="O139" s="16">
        <v>42571</v>
      </c>
      <c r="P139">
        <v>55.91</v>
      </c>
      <c r="Q139">
        <v>89893300</v>
      </c>
      <c r="R139">
        <v>55.563690000000001</v>
      </c>
    </row>
    <row r="140" spans="1:18" x14ac:dyDescent="0.3">
      <c r="A140" s="16">
        <v>42572</v>
      </c>
      <c r="B140">
        <v>55.454371000000002</v>
      </c>
      <c r="C140" s="1">
        <f t="shared" si="2"/>
        <v>51.748118200000022</v>
      </c>
      <c r="N140">
        <v>138</v>
      </c>
      <c r="O140" s="16">
        <v>42572</v>
      </c>
      <c r="P140">
        <v>55.799999</v>
      </c>
      <c r="Q140">
        <v>32776700</v>
      </c>
      <c r="R140">
        <v>55.454371000000002</v>
      </c>
    </row>
    <row r="141" spans="1:18" x14ac:dyDescent="0.3">
      <c r="A141" s="16">
        <v>42573</v>
      </c>
      <c r="B141">
        <v>56.219602000000002</v>
      </c>
      <c r="C141" s="1">
        <f t="shared" si="2"/>
        <v>51.748118200000022</v>
      </c>
      <c r="N141">
        <v>139</v>
      </c>
      <c r="O141" s="16">
        <v>42573</v>
      </c>
      <c r="P141">
        <v>56.57</v>
      </c>
      <c r="Q141">
        <v>32157200</v>
      </c>
      <c r="R141">
        <v>56.219602000000002</v>
      </c>
    </row>
    <row r="142" spans="1:18" x14ac:dyDescent="0.3">
      <c r="C142" s="1"/>
      <c r="N142">
        <v>140</v>
      </c>
      <c r="O142" s="16">
        <v>42576</v>
      </c>
      <c r="P142">
        <v>56.73</v>
      </c>
      <c r="Q142">
        <v>25610600</v>
      </c>
      <c r="R142">
        <v>56.378610999999999</v>
      </c>
    </row>
    <row r="143" spans="1:18" x14ac:dyDescent="0.3">
      <c r="C143" s="1"/>
      <c r="N143">
        <v>141</v>
      </c>
      <c r="O143" s="16">
        <v>42577</v>
      </c>
      <c r="P143">
        <v>56.759998000000003</v>
      </c>
      <c r="Q143">
        <v>28079000</v>
      </c>
      <c r="R143">
        <v>56.408423999999997</v>
      </c>
    </row>
    <row r="144" spans="1:18" x14ac:dyDescent="0.3">
      <c r="C144" s="1"/>
      <c r="N144">
        <v>142</v>
      </c>
      <c r="O144" s="16">
        <v>42578</v>
      </c>
      <c r="P144">
        <v>56.189999</v>
      </c>
      <c r="Q144">
        <v>32327500</v>
      </c>
      <c r="R144">
        <v>55.841954999999999</v>
      </c>
    </row>
    <row r="145" spans="3:18" x14ac:dyDescent="0.3">
      <c r="C145" s="1"/>
      <c r="N145">
        <v>143</v>
      </c>
      <c r="O145" s="16">
        <v>42579</v>
      </c>
      <c r="P145">
        <v>56.209999000000003</v>
      </c>
      <c r="Q145">
        <v>37550400</v>
      </c>
      <c r="R145">
        <v>55.861831000000002</v>
      </c>
    </row>
    <row r="146" spans="3:18" x14ac:dyDescent="0.3">
      <c r="C146" s="1"/>
      <c r="N146">
        <v>144</v>
      </c>
      <c r="O146" s="16">
        <v>42580</v>
      </c>
      <c r="P146">
        <v>56.68</v>
      </c>
      <c r="Q146">
        <v>30558700</v>
      </c>
      <c r="R146">
        <v>56.328921000000001</v>
      </c>
    </row>
    <row r="147" spans="3:18" x14ac:dyDescent="0.3">
      <c r="C147" s="1"/>
      <c r="N147">
        <v>145</v>
      </c>
      <c r="O147" s="16">
        <v>42583</v>
      </c>
      <c r="P147">
        <v>56.580002</v>
      </c>
      <c r="Q147">
        <v>26003400</v>
      </c>
      <c r="R147">
        <v>56.229542000000002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workbookViewId="0">
      <selection activeCell="W11" sqref="W11"/>
    </sheetView>
  </sheetViews>
  <sheetFormatPr defaultRowHeight="14.4" x14ac:dyDescent="0.3"/>
  <cols>
    <col min="1" max="1" width="11.88671875" customWidth="1"/>
    <col min="2" max="2" width="10.6640625" customWidth="1"/>
    <col min="4" max="4" width="18.5546875" customWidth="1"/>
    <col min="6" max="6" width="11.88671875" customWidth="1"/>
    <col min="7" max="7" width="11" customWidth="1"/>
    <col min="10" max="10" width="9.5546875" bestFit="1" customWidth="1"/>
  </cols>
  <sheetData>
    <row r="1" spans="1:10" x14ac:dyDescent="0.3">
      <c r="A1" t="s">
        <v>19</v>
      </c>
      <c r="B1" t="s">
        <v>21</v>
      </c>
      <c r="C1" s="2" t="s">
        <v>1</v>
      </c>
      <c r="F1" t="s">
        <v>19</v>
      </c>
      <c r="G1" t="s">
        <v>21</v>
      </c>
      <c r="H1" s="2" t="s">
        <v>1</v>
      </c>
      <c r="I1" s="2" t="s">
        <v>24</v>
      </c>
      <c r="J1" s="2" t="s">
        <v>25</v>
      </c>
    </row>
    <row r="2" spans="1:10" x14ac:dyDescent="0.3">
      <c r="A2" s="16">
        <v>42373</v>
      </c>
      <c r="B2">
        <v>53.696756000000001</v>
      </c>
      <c r="F2" s="16">
        <v>42373</v>
      </c>
      <c r="G2">
        <v>53.696756000000001</v>
      </c>
    </row>
    <row r="3" spans="1:10" x14ac:dyDescent="0.3">
      <c r="A3" s="16">
        <v>42374</v>
      </c>
      <c r="B3">
        <v>53.941723000000003</v>
      </c>
      <c r="F3" s="16">
        <v>42374</v>
      </c>
      <c r="G3">
        <v>53.941723000000003</v>
      </c>
    </row>
    <row r="4" spans="1:10" x14ac:dyDescent="0.3">
      <c r="A4" s="16">
        <v>42375</v>
      </c>
      <c r="B4">
        <v>52.961855</v>
      </c>
      <c r="F4" s="16">
        <v>42375</v>
      </c>
      <c r="G4">
        <v>52.961855</v>
      </c>
    </row>
    <row r="5" spans="1:10" x14ac:dyDescent="0.3">
      <c r="A5" s="16">
        <v>42376</v>
      </c>
      <c r="B5">
        <v>51.119701999999997</v>
      </c>
      <c r="C5" s="1">
        <f>AVERAGE(B2:B4)</f>
        <v>53.533444666666668</v>
      </c>
      <c r="D5" s="3" t="s">
        <v>2</v>
      </c>
      <c r="F5" s="16">
        <v>42376</v>
      </c>
      <c r="G5">
        <v>51.119701999999997</v>
      </c>
      <c r="H5" s="1">
        <f>AVERAGE(G2:G4)</f>
        <v>53.533444666666668</v>
      </c>
    </row>
    <row r="6" spans="1:10" x14ac:dyDescent="0.3">
      <c r="A6" s="16">
        <v>42377</v>
      </c>
      <c r="B6">
        <v>51.276485000000001</v>
      </c>
      <c r="C6" s="1">
        <f t="shared" ref="C6:C69" si="0">AVERAGE(B3:B5)</f>
        <v>52.674426666666669</v>
      </c>
      <c r="D6" s="3" t="s">
        <v>3</v>
      </c>
      <c r="F6" s="16">
        <v>42377</v>
      </c>
      <c r="G6">
        <v>51.276485000000001</v>
      </c>
      <c r="H6" s="1">
        <f t="shared" ref="H6:H69" si="1">AVERAGE(G3:G5)</f>
        <v>52.674426666666669</v>
      </c>
    </row>
    <row r="7" spans="1:10" x14ac:dyDescent="0.3">
      <c r="A7" s="16">
        <v>42380</v>
      </c>
      <c r="B7">
        <v>51.247086000000003</v>
      </c>
      <c r="C7" s="1">
        <f t="shared" si="0"/>
        <v>51.786014000000002</v>
      </c>
      <c r="D7" s="3" t="s">
        <v>4</v>
      </c>
      <c r="F7" s="16">
        <v>42380</v>
      </c>
      <c r="G7">
        <v>51.247086000000003</v>
      </c>
      <c r="H7" s="1">
        <f t="shared" si="1"/>
        <v>51.786014000000002</v>
      </c>
    </row>
    <row r="8" spans="1:10" x14ac:dyDescent="0.3">
      <c r="A8" s="16">
        <v>42381</v>
      </c>
      <c r="B8">
        <v>51.717421999999999</v>
      </c>
      <c r="C8" s="1">
        <f t="shared" si="0"/>
        <v>51.214424333333334</v>
      </c>
      <c r="D8" s="3" t="s">
        <v>5</v>
      </c>
      <c r="F8" s="16">
        <v>42381</v>
      </c>
      <c r="G8">
        <v>51.717421999999999</v>
      </c>
      <c r="H8" s="1">
        <f t="shared" si="1"/>
        <v>51.214424333333334</v>
      </c>
    </row>
    <row r="9" spans="1:10" x14ac:dyDescent="0.3">
      <c r="A9" s="16">
        <v>42382</v>
      </c>
      <c r="B9">
        <v>50.600372999999998</v>
      </c>
      <c r="C9" s="1">
        <f t="shared" si="0"/>
        <v>51.413664333333337</v>
      </c>
      <c r="D9" s="3" t="s">
        <v>6</v>
      </c>
      <c r="F9" s="16">
        <v>42382</v>
      </c>
      <c r="G9">
        <v>50.600372999999998</v>
      </c>
      <c r="H9" s="1">
        <f t="shared" si="1"/>
        <v>51.413664333333337</v>
      </c>
    </row>
    <row r="10" spans="1:10" x14ac:dyDescent="0.3">
      <c r="A10" s="16">
        <v>42383</v>
      </c>
      <c r="B10">
        <v>52.040779999999998</v>
      </c>
      <c r="C10" s="1">
        <f t="shared" si="0"/>
        <v>51.188293666666659</v>
      </c>
      <c r="D10" s="3" t="s">
        <v>23</v>
      </c>
      <c r="F10" s="16">
        <v>42383</v>
      </c>
      <c r="G10">
        <v>52.040779999999998</v>
      </c>
      <c r="H10" s="1">
        <f t="shared" si="1"/>
        <v>51.188293666666659</v>
      </c>
    </row>
    <row r="11" spans="1:10" x14ac:dyDescent="0.3">
      <c r="A11" s="16">
        <v>42384</v>
      </c>
      <c r="B11">
        <v>49.963462</v>
      </c>
      <c r="C11" s="1">
        <f t="shared" si="0"/>
        <v>51.452858333333324</v>
      </c>
      <c r="F11" s="16">
        <v>42384</v>
      </c>
      <c r="G11">
        <v>49.963462</v>
      </c>
      <c r="H11" s="1">
        <f t="shared" si="1"/>
        <v>51.452858333333324</v>
      </c>
      <c r="I11" s="1">
        <f>AVERAGE(G2:G10)</f>
        <v>52.066909111111109</v>
      </c>
    </row>
    <row r="12" spans="1:10" x14ac:dyDescent="0.3">
      <c r="A12" s="16">
        <v>42388</v>
      </c>
      <c r="B12">
        <v>49.542118000000002</v>
      </c>
      <c r="C12" s="1">
        <f t="shared" si="0"/>
        <v>50.868204999999996</v>
      </c>
      <c r="F12" s="16">
        <v>42388</v>
      </c>
      <c r="G12">
        <v>49.542118000000002</v>
      </c>
      <c r="H12" s="1">
        <f t="shared" si="1"/>
        <v>50.868204999999996</v>
      </c>
      <c r="I12" s="1">
        <f t="shared" ref="I12:I75" si="2">AVERAGE(G3:G11)</f>
        <v>51.65209866666666</v>
      </c>
    </row>
    <row r="13" spans="1:10" x14ac:dyDescent="0.3">
      <c r="A13" s="16">
        <v>42389</v>
      </c>
      <c r="B13">
        <v>49.767487000000003</v>
      </c>
      <c r="C13" s="1">
        <f t="shared" si="0"/>
        <v>50.515453333333333</v>
      </c>
      <c r="F13" s="16">
        <v>42389</v>
      </c>
      <c r="G13">
        <v>49.767487000000003</v>
      </c>
      <c r="H13" s="1">
        <f t="shared" si="1"/>
        <v>50.515453333333333</v>
      </c>
      <c r="I13" s="1">
        <f t="shared" si="2"/>
        <v>51.163253666666662</v>
      </c>
    </row>
    <row r="14" spans="1:10" x14ac:dyDescent="0.3">
      <c r="A14" s="16">
        <v>42390</v>
      </c>
      <c r="B14">
        <v>49.463726999999999</v>
      </c>
      <c r="C14" s="1">
        <f t="shared" si="0"/>
        <v>49.757689000000006</v>
      </c>
      <c r="F14" s="16">
        <v>42390</v>
      </c>
      <c r="G14">
        <v>49.463726999999999</v>
      </c>
      <c r="H14" s="1">
        <f t="shared" si="1"/>
        <v>49.757689000000006</v>
      </c>
      <c r="I14" s="1">
        <f t="shared" si="2"/>
        <v>50.808323888888893</v>
      </c>
    </row>
    <row r="15" spans="1:10" x14ac:dyDescent="0.3">
      <c r="A15" s="16">
        <v>42391</v>
      </c>
      <c r="B15">
        <v>51.237288999999997</v>
      </c>
      <c r="C15" s="1">
        <f t="shared" si="0"/>
        <v>49.591110666666673</v>
      </c>
      <c r="F15" s="16">
        <v>42391</v>
      </c>
      <c r="G15">
        <v>51.237288999999997</v>
      </c>
      <c r="H15" s="1">
        <f t="shared" si="1"/>
        <v>49.591110666666673</v>
      </c>
      <c r="I15" s="1">
        <f t="shared" si="2"/>
        <v>50.624326666666668</v>
      </c>
    </row>
    <row r="16" spans="1:10" x14ac:dyDescent="0.3">
      <c r="A16" s="16">
        <v>42394</v>
      </c>
      <c r="B16">
        <v>50.747354999999999</v>
      </c>
      <c r="C16" s="1">
        <f t="shared" si="0"/>
        <v>50.156167666666668</v>
      </c>
      <c r="F16" s="16">
        <v>42394</v>
      </c>
      <c r="G16">
        <v>50.747354999999999</v>
      </c>
      <c r="H16" s="1">
        <f t="shared" si="1"/>
        <v>50.156167666666668</v>
      </c>
      <c r="I16" s="1">
        <f t="shared" si="2"/>
        <v>50.619971555555558</v>
      </c>
    </row>
    <row r="17" spans="1:10" x14ac:dyDescent="0.3">
      <c r="A17" s="16">
        <v>42395</v>
      </c>
      <c r="B17">
        <v>51.119701999999997</v>
      </c>
      <c r="C17" s="1">
        <f t="shared" si="0"/>
        <v>50.482790333333334</v>
      </c>
      <c r="F17" s="16">
        <v>42395</v>
      </c>
      <c r="G17">
        <v>51.119701999999997</v>
      </c>
      <c r="H17" s="1">
        <f t="shared" si="1"/>
        <v>50.482790333333334</v>
      </c>
      <c r="I17" s="1">
        <f t="shared" si="2"/>
        <v>50.564445888888891</v>
      </c>
      <c r="J17" s="1">
        <f>AVERAGE(G2:G16)</f>
        <v>51.288241333333325</v>
      </c>
    </row>
    <row r="18" spans="1:10" x14ac:dyDescent="0.3">
      <c r="A18" s="16">
        <v>42396</v>
      </c>
      <c r="B18">
        <v>50.188831</v>
      </c>
      <c r="C18" s="1">
        <f t="shared" si="0"/>
        <v>51.034782</v>
      </c>
      <c r="F18" s="16">
        <v>42396</v>
      </c>
      <c r="G18">
        <v>50.188831</v>
      </c>
      <c r="H18" s="1">
        <f t="shared" si="1"/>
        <v>51.034782</v>
      </c>
      <c r="I18" s="1">
        <f t="shared" si="2"/>
        <v>50.498032555555554</v>
      </c>
      <c r="J18" s="1">
        <f t="shared" ref="J18:J81" si="3">AVERAGE(G3:G17)</f>
        <v>51.116437733333321</v>
      </c>
    </row>
    <row r="19" spans="1:10" x14ac:dyDescent="0.3">
      <c r="A19" s="16">
        <v>42397</v>
      </c>
      <c r="B19">
        <v>51.011920000000003</v>
      </c>
      <c r="C19" s="1">
        <f t="shared" si="0"/>
        <v>50.685295999999994</v>
      </c>
      <c r="F19" s="16">
        <v>42397</v>
      </c>
      <c r="G19">
        <v>51.011920000000003</v>
      </c>
      <c r="H19" s="1">
        <f t="shared" si="1"/>
        <v>50.685295999999994</v>
      </c>
      <c r="I19" s="1">
        <f t="shared" si="2"/>
        <v>50.45230566666666</v>
      </c>
      <c r="J19" s="1">
        <f t="shared" si="3"/>
        <v>50.866244933333327</v>
      </c>
    </row>
    <row r="20" spans="1:10" x14ac:dyDescent="0.3">
      <c r="A20" s="16">
        <v>42398</v>
      </c>
      <c r="B20">
        <v>53.980918000000003</v>
      </c>
      <c r="C20" s="1">
        <f t="shared" si="0"/>
        <v>50.773484333333329</v>
      </c>
      <c r="F20" s="16">
        <v>42398</v>
      </c>
      <c r="G20">
        <v>53.980918000000003</v>
      </c>
      <c r="H20" s="1">
        <f t="shared" si="1"/>
        <v>50.773484333333329</v>
      </c>
      <c r="I20" s="1">
        <f t="shared" si="2"/>
        <v>50.337987888888897</v>
      </c>
      <c r="J20" s="1">
        <f t="shared" si="3"/>
        <v>50.736249266666668</v>
      </c>
    </row>
    <row r="21" spans="1:10" x14ac:dyDescent="0.3">
      <c r="A21" s="16">
        <v>42401</v>
      </c>
      <c r="B21">
        <v>53.608567000000001</v>
      </c>
      <c r="C21" s="1">
        <f t="shared" si="0"/>
        <v>51.727223000000002</v>
      </c>
      <c r="F21" s="16">
        <v>42401</v>
      </c>
      <c r="G21">
        <v>53.608567000000001</v>
      </c>
      <c r="H21" s="1">
        <f t="shared" si="1"/>
        <v>51.727223000000002</v>
      </c>
      <c r="I21" s="1">
        <f t="shared" si="2"/>
        <v>50.784371888888892</v>
      </c>
      <c r="J21" s="1">
        <f t="shared" si="3"/>
        <v>50.926997</v>
      </c>
    </row>
    <row r="22" spans="1:10" x14ac:dyDescent="0.3">
      <c r="A22" s="16">
        <v>42402</v>
      </c>
      <c r="B22">
        <v>51.932994000000001</v>
      </c>
      <c r="C22" s="1">
        <f t="shared" si="0"/>
        <v>52.867134999999998</v>
      </c>
      <c r="F22" s="16">
        <v>42402</v>
      </c>
      <c r="G22">
        <v>51.932994000000001</v>
      </c>
      <c r="H22" s="1">
        <f t="shared" si="1"/>
        <v>52.867134999999998</v>
      </c>
      <c r="I22" s="1">
        <f t="shared" si="2"/>
        <v>51.236199555555544</v>
      </c>
      <c r="J22" s="1">
        <f t="shared" si="3"/>
        <v>51.082469133333333</v>
      </c>
    </row>
    <row r="23" spans="1:10" x14ac:dyDescent="0.3">
      <c r="A23" s="16">
        <v>42403</v>
      </c>
      <c r="B23">
        <v>51.109904999999998</v>
      </c>
      <c r="C23" s="1">
        <f t="shared" si="0"/>
        <v>53.174159666666668</v>
      </c>
      <c r="F23" s="16">
        <v>42403</v>
      </c>
      <c r="G23">
        <v>51.109904999999998</v>
      </c>
      <c r="H23" s="1">
        <f t="shared" si="1"/>
        <v>53.174159666666668</v>
      </c>
      <c r="I23" s="1">
        <f t="shared" si="2"/>
        <v>51.476811444444444</v>
      </c>
      <c r="J23" s="1">
        <f t="shared" si="3"/>
        <v>51.128196333333335</v>
      </c>
    </row>
    <row r="24" spans="1:10" x14ac:dyDescent="0.3">
      <c r="A24" s="16">
        <v>42404</v>
      </c>
      <c r="B24">
        <v>50.953125999999997</v>
      </c>
      <c r="C24" s="1">
        <f t="shared" si="0"/>
        <v>52.217155333333331</v>
      </c>
      <c r="F24" s="16">
        <v>42404</v>
      </c>
      <c r="G24">
        <v>50.953125999999997</v>
      </c>
      <c r="H24" s="1">
        <f t="shared" si="1"/>
        <v>52.217155333333331</v>
      </c>
      <c r="I24" s="1">
        <f t="shared" si="2"/>
        <v>51.659720111111113</v>
      </c>
      <c r="J24" s="1">
        <f t="shared" si="3"/>
        <v>51.087695199999999</v>
      </c>
    </row>
    <row r="25" spans="1:10" x14ac:dyDescent="0.3">
      <c r="A25" s="16">
        <v>42405</v>
      </c>
      <c r="B25">
        <v>49.150168999999998</v>
      </c>
      <c r="C25" s="1">
        <f t="shared" si="0"/>
        <v>51.332008333333334</v>
      </c>
      <c r="F25" s="16">
        <v>42405</v>
      </c>
      <c r="G25">
        <v>49.150168999999998</v>
      </c>
      <c r="H25" s="1">
        <f t="shared" si="1"/>
        <v>51.332008333333334</v>
      </c>
      <c r="I25" s="1">
        <f t="shared" si="2"/>
        <v>51.628146444444447</v>
      </c>
      <c r="J25" s="1">
        <f t="shared" si="3"/>
        <v>51.111212066666667</v>
      </c>
    </row>
    <row r="26" spans="1:10" x14ac:dyDescent="0.3">
      <c r="A26" s="16">
        <v>42408</v>
      </c>
      <c r="B26">
        <v>48.415269000000002</v>
      </c>
      <c r="C26" s="1">
        <f t="shared" si="0"/>
        <v>50.404400000000003</v>
      </c>
      <c r="F26" s="16">
        <v>42408</v>
      </c>
      <c r="G26">
        <v>48.415269000000002</v>
      </c>
      <c r="H26" s="1">
        <f t="shared" si="1"/>
        <v>50.404400000000003</v>
      </c>
      <c r="I26" s="1">
        <f t="shared" si="2"/>
        <v>51.450681333333335</v>
      </c>
      <c r="J26" s="1">
        <f t="shared" si="3"/>
        <v>50.918504666666671</v>
      </c>
    </row>
    <row r="27" spans="1:10" x14ac:dyDescent="0.3">
      <c r="A27" s="16">
        <v>42409</v>
      </c>
      <c r="B27">
        <v>48.287885000000003</v>
      </c>
      <c r="C27" s="1">
        <f t="shared" si="0"/>
        <v>49.506188000000002</v>
      </c>
      <c r="F27" s="16">
        <v>42409</v>
      </c>
      <c r="G27">
        <v>48.287885000000003</v>
      </c>
      <c r="H27" s="1">
        <f t="shared" si="1"/>
        <v>49.506188000000002</v>
      </c>
      <c r="I27" s="1">
        <f t="shared" si="2"/>
        <v>51.150188777777778</v>
      </c>
      <c r="J27" s="1">
        <f t="shared" si="3"/>
        <v>50.815291799999997</v>
      </c>
    </row>
    <row r="28" spans="1:10" x14ac:dyDescent="0.3">
      <c r="A28" s="16">
        <v>42410</v>
      </c>
      <c r="B28">
        <v>48.709228000000003</v>
      </c>
      <c r="C28" s="1">
        <f t="shared" si="0"/>
        <v>48.61777433333333</v>
      </c>
      <c r="F28" s="16">
        <v>42410</v>
      </c>
      <c r="G28">
        <v>48.709228000000003</v>
      </c>
      <c r="H28" s="1">
        <f t="shared" si="1"/>
        <v>48.61777433333333</v>
      </c>
      <c r="I28" s="1">
        <f t="shared" si="2"/>
        <v>50.938972555555566</v>
      </c>
      <c r="J28" s="1">
        <f t="shared" si="3"/>
        <v>50.731676266666661</v>
      </c>
    </row>
    <row r="29" spans="1:10" x14ac:dyDescent="0.3">
      <c r="A29" s="16">
        <v>42411</v>
      </c>
      <c r="B29">
        <v>48.689630000000001</v>
      </c>
      <c r="C29" s="1">
        <f t="shared" si="0"/>
        <v>48.470794000000005</v>
      </c>
      <c r="F29" s="16">
        <v>42411</v>
      </c>
      <c r="G29">
        <v>48.689630000000001</v>
      </c>
      <c r="H29" s="1">
        <f t="shared" si="1"/>
        <v>48.470794000000005</v>
      </c>
      <c r="I29" s="1">
        <f t="shared" si="2"/>
        <v>50.683117888888894</v>
      </c>
      <c r="J29" s="1">
        <f t="shared" si="3"/>
        <v>50.661125666666663</v>
      </c>
    </row>
    <row r="30" spans="1:10" x14ac:dyDescent="0.3">
      <c r="A30" s="16">
        <v>42412</v>
      </c>
      <c r="B30">
        <v>49.483325000000001</v>
      </c>
      <c r="C30" s="1">
        <f t="shared" si="0"/>
        <v>48.562247666666671</v>
      </c>
      <c r="F30" s="16">
        <v>42412</v>
      </c>
      <c r="G30">
        <v>49.483325000000001</v>
      </c>
      <c r="H30" s="1">
        <f t="shared" si="1"/>
        <v>48.562247666666671</v>
      </c>
      <c r="I30" s="1">
        <f t="shared" si="2"/>
        <v>50.095197000000006</v>
      </c>
      <c r="J30" s="1">
        <f t="shared" si="3"/>
        <v>50.609519200000001</v>
      </c>
    </row>
    <row r="31" spans="1:10" x14ac:dyDescent="0.3">
      <c r="A31" s="16">
        <v>42416</v>
      </c>
      <c r="B31">
        <v>50.420881000000001</v>
      </c>
      <c r="C31" s="1">
        <f t="shared" si="0"/>
        <v>48.960727666666664</v>
      </c>
      <c r="F31" s="16">
        <v>42416</v>
      </c>
      <c r="G31">
        <v>50.420881000000001</v>
      </c>
      <c r="H31" s="1">
        <f t="shared" si="1"/>
        <v>48.960727666666664</v>
      </c>
      <c r="I31" s="1">
        <f t="shared" si="2"/>
        <v>49.636836777777781</v>
      </c>
      <c r="J31" s="1">
        <f t="shared" si="3"/>
        <v>50.492588266666665</v>
      </c>
    </row>
    <row r="32" spans="1:10" x14ac:dyDescent="0.3">
      <c r="A32" s="16">
        <v>42417</v>
      </c>
      <c r="B32">
        <v>51.733460000000001</v>
      </c>
      <c r="C32" s="1">
        <f t="shared" si="0"/>
        <v>49.531278666666672</v>
      </c>
      <c r="F32" s="16">
        <v>42417</v>
      </c>
      <c r="G32">
        <v>51.733460000000001</v>
      </c>
      <c r="H32" s="1">
        <f t="shared" si="1"/>
        <v>49.531278666666672</v>
      </c>
      <c r="I32" s="1">
        <f t="shared" si="2"/>
        <v>49.468824222222224</v>
      </c>
      <c r="J32" s="1">
        <f t="shared" si="3"/>
        <v>50.470823333333342</v>
      </c>
    </row>
    <row r="33" spans="1:10" x14ac:dyDescent="0.3">
      <c r="A33" s="16">
        <v>42418</v>
      </c>
      <c r="B33">
        <v>51.506473</v>
      </c>
      <c r="C33" s="1">
        <f t="shared" si="0"/>
        <v>50.545888666666663</v>
      </c>
      <c r="F33" s="16">
        <v>42418</v>
      </c>
      <c r="G33">
        <v>51.506473</v>
      </c>
      <c r="H33" s="1">
        <f t="shared" si="1"/>
        <v>50.545888666666663</v>
      </c>
      <c r="I33" s="1">
        <f t="shared" si="2"/>
        <v>49.538108111111107</v>
      </c>
      <c r="J33" s="1">
        <f t="shared" si="3"/>
        <v>50.511740533333338</v>
      </c>
    </row>
    <row r="34" spans="1:10" x14ac:dyDescent="0.3">
      <c r="A34" s="16">
        <v>42419</v>
      </c>
      <c r="B34">
        <v>51.14132</v>
      </c>
      <c r="C34" s="1">
        <f t="shared" si="0"/>
        <v>51.220271333333336</v>
      </c>
      <c r="F34" s="16">
        <v>42419</v>
      </c>
      <c r="G34">
        <v>51.14132</v>
      </c>
      <c r="H34" s="1">
        <f t="shared" si="1"/>
        <v>51.220271333333336</v>
      </c>
      <c r="I34" s="1">
        <f t="shared" si="2"/>
        <v>49.599591111111103</v>
      </c>
      <c r="J34" s="1">
        <f t="shared" si="3"/>
        <v>50.599583333333349</v>
      </c>
    </row>
    <row r="35" spans="1:10" x14ac:dyDescent="0.3">
      <c r="A35" s="16">
        <v>42422</v>
      </c>
      <c r="B35">
        <v>51.960450999999999</v>
      </c>
      <c r="C35" s="1">
        <f t="shared" si="0"/>
        <v>51.460417666666672</v>
      </c>
      <c r="F35" s="16">
        <v>42422</v>
      </c>
      <c r="G35">
        <v>51.960450999999999</v>
      </c>
      <c r="H35" s="1">
        <f t="shared" si="1"/>
        <v>51.460417666666672</v>
      </c>
      <c r="I35" s="1">
        <f t="shared" si="2"/>
        <v>49.820830111111107</v>
      </c>
      <c r="J35" s="1">
        <f t="shared" si="3"/>
        <v>50.608210000000007</v>
      </c>
    </row>
    <row r="36" spans="1:10" x14ac:dyDescent="0.3">
      <c r="A36" s="16">
        <v>42423</v>
      </c>
      <c r="B36">
        <v>50.509703000000002</v>
      </c>
      <c r="C36" s="1">
        <f t="shared" si="0"/>
        <v>51.536081333333335</v>
      </c>
      <c r="F36" s="16">
        <v>42423</v>
      </c>
      <c r="G36">
        <v>50.509703000000002</v>
      </c>
      <c r="H36" s="1">
        <f t="shared" si="1"/>
        <v>51.536081333333335</v>
      </c>
      <c r="I36" s="1">
        <f t="shared" si="2"/>
        <v>50.214739222222221</v>
      </c>
      <c r="J36" s="1">
        <f t="shared" si="3"/>
        <v>50.473512200000002</v>
      </c>
    </row>
    <row r="37" spans="1:10" x14ac:dyDescent="0.3">
      <c r="A37" s="16">
        <v>42424</v>
      </c>
      <c r="B37">
        <v>50.687345000000001</v>
      </c>
      <c r="C37" s="1">
        <f t="shared" si="0"/>
        <v>51.203824666666662</v>
      </c>
      <c r="F37" s="16">
        <v>42424</v>
      </c>
      <c r="G37">
        <v>50.687345000000001</v>
      </c>
      <c r="H37" s="1">
        <f t="shared" si="1"/>
        <v>51.203824666666662</v>
      </c>
      <c r="I37" s="1">
        <f t="shared" si="2"/>
        <v>50.461607888888892</v>
      </c>
      <c r="J37" s="1">
        <f t="shared" si="3"/>
        <v>50.266921266666671</v>
      </c>
    </row>
    <row r="38" spans="1:10" x14ac:dyDescent="0.3">
      <c r="A38" s="16">
        <v>42425</v>
      </c>
      <c r="B38">
        <v>51.417651999999997</v>
      </c>
      <c r="C38" s="1">
        <f t="shared" si="0"/>
        <v>51.052499666666669</v>
      </c>
      <c r="F38" s="16">
        <v>42425</v>
      </c>
      <c r="G38">
        <v>51.417651999999997</v>
      </c>
      <c r="H38" s="1">
        <f t="shared" si="1"/>
        <v>51.052499666666669</v>
      </c>
      <c r="I38" s="1">
        <f t="shared" si="2"/>
        <v>50.681398666666666</v>
      </c>
      <c r="J38" s="1">
        <f t="shared" si="3"/>
        <v>50.183878000000007</v>
      </c>
    </row>
    <row r="39" spans="1:10" x14ac:dyDescent="0.3">
      <c r="A39" s="16">
        <v>42426</v>
      </c>
      <c r="B39">
        <v>50.628129999999999</v>
      </c>
      <c r="C39" s="1">
        <f t="shared" si="0"/>
        <v>50.871566666666666</v>
      </c>
      <c r="F39" s="16">
        <v>42426</v>
      </c>
      <c r="G39">
        <v>50.628129999999999</v>
      </c>
      <c r="H39" s="1">
        <f t="shared" si="1"/>
        <v>50.871566666666666</v>
      </c>
      <c r="I39" s="1">
        <f t="shared" si="2"/>
        <v>50.984512222222214</v>
      </c>
      <c r="J39" s="1">
        <f t="shared" si="3"/>
        <v>50.20439446666667</v>
      </c>
    </row>
    <row r="40" spans="1:10" x14ac:dyDescent="0.3">
      <c r="A40" s="16">
        <v>42429</v>
      </c>
      <c r="B40">
        <v>50.213631999999997</v>
      </c>
      <c r="C40" s="1">
        <f t="shared" si="0"/>
        <v>50.911042333333334</v>
      </c>
      <c r="F40" s="16">
        <v>42429</v>
      </c>
      <c r="G40">
        <v>50.213631999999997</v>
      </c>
      <c r="H40" s="1">
        <f t="shared" si="1"/>
        <v>50.911042333333334</v>
      </c>
      <c r="I40" s="1">
        <f t="shared" si="2"/>
        <v>51.111712777777775</v>
      </c>
      <c r="J40" s="1">
        <f t="shared" si="3"/>
        <v>50.182728066666655</v>
      </c>
    </row>
    <row r="41" spans="1:10" x14ac:dyDescent="0.3">
      <c r="A41" s="16">
        <v>42430</v>
      </c>
      <c r="B41">
        <v>51.891368</v>
      </c>
      <c r="C41" s="1">
        <f t="shared" si="0"/>
        <v>50.753138</v>
      </c>
      <c r="F41" s="16">
        <v>42430</v>
      </c>
      <c r="G41">
        <v>51.891368</v>
      </c>
      <c r="H41" s="1">
        <f t="shared" si="1"/>
        <v>50.753138</v>
      </c>
      <c r="I41" s="1">
        <f t="shared" si="2"/>
        <v>51.088685111111111</v>
      </c>
      <c r="J41" s="1">
        <f t="shared" si="3"/>
        <v>50.253625599999985</v>
      </c>
    </row>
    <row r="42" spans="1:10" x14ac:dyDescent="0.3">
      <c r="A42" s="16">
        <v>42431</v>
      </c>
      <c r="B42">
        <v>52.256521999999997</v>
      </c>
      <c r="C42" s="1">
        <f t="shared" si="0"/>
        <v>50.911043333333332</v>
      </c>
      <c r="F42" s="16">
        <v>42431</v>
      </c>
      <c r="G42">
        <v>52.256521999999997</v>
      </c>
      <c r="H42" s="1">
        <f t="shared" si="1"/>
        <v>50.911043333333332</v>
      </c>
      <c r="I42" s="1">
        <f t="shared" si="2"/>
        <v>51.106230444444442</v>
      </c>
      <c r="J42" s="1">
        <f t="shared" si="3"/>
        <v>50.485365533333336</v>
      </c>
    </row>
    <row r="43" spans="1:10" x14ac:dyDescent="0.3">
      <c r="A43" s="16">
        <v>42432</v>
      </c>
      <c r="B43">
        <v>51.664377000000002</v>
      </c>
      <c r="C43" s="1">
        <f t="shared" si="0"/>
        <v>51.453840666666657</v>
      </c>
      <c r="F43" s="16">
        <v>42432</v>
      </c>
      <c r="G43">
        <v>51.664377000000002</v>
      </c>
      <c r="H43" s="1">
        <f t="shared" si="1"/>
        <v>51.453840666666657</v>
      </c>
      <c r="I43" s="1">
        <f t="shared" si="2"/>
        <v>51.189569222222225</v>
      </c>
      <c r="J43" s="1">
        <f t="shared" si="3"/>
        <v>50.749941333333339</v>
      </c>
    </row>
    <row r="44" spans="1:10" x14ac:dyDescent="0.3">
      <c r="A44" s="16">
        <v>42433</v>
      </c>
      <c r="B44">
        <v>51.348568999999998</v>
      </c>
      <c r="C44" s="1">
        <f t="shared" si="0"/>
        <v>51.93742233333333</v>
      </c>
      <c r="F44" s="16">
        <v>42433</v>
      </c>
      <c r="G44">
        <v>51.348568999999998</v>
      </c>
      <c r="H44" s="1">
        <f t="shared" si="1"/>
        <v>51.93742233333333</v>
      </c>
      <c r="I44" s="1">
        <f t="shared" si="2"/>
        <v>51.247686666666674</v>
      </c>
      <c r="J44" s="1">
        <f t="shared" si="3"/>
        <v>50.946951266666659</v>
      </c>
    </row>
    <row r="45" spans="1:10" x14ac:dyDescent="0.3">
      <c r="A45" s="16">
        <v>42436</v>
      </c>
      <c r="B45">
        <v>50.361666</v>
      </c>
      <c r="C45" s="1">
        <f t="shared" si="0"/>
        <v>51.756489333333327</v>
      </c>
      <c r="F45" s="16">
        <v>42436</v>
      </c>
      <c r="G45">
        <v>50.361666</v>
      </c>
      <c r="H45" s="1">
        <f t="shared" si="1"/>
        <v>51.756489333333327</v>
      </c>
      <c r="I45" s="1">
        <f t="shared" si="2"/>
        <v>51.179699777777778</v>
      </c>
      <c r="J45" s="1">
        <f t="shared" si="3"/>
        <v>51.124213866666665</v>
      </c>
    </row>
    <row r="46" spans="1:10" x14ac:dyDescent="0.3">
      <c r="A46" s="16">
        <v>42437</v>
      </c>
      <c r="B46">
        <v>50.973548000000001</v>
      </c>
      <c r="C46" s="1">
        <f t="shared" si="0"/>
        <v>51.124870666666673</v>
      </c>
      <c r="F46" s="16">
        <v>42437</v>
      </c>
      <c r="G46">
        <v>50.973548000000001</v>
      </c>
      <c r="H46" s="1">
        <f t="shared" si="1"/>
        <v>51.124870666666673</v>
      </c>
      <c r="I46" s="1">
        <f t="shared" si="2"/>
        <v>51.163251222222222</v>
      </c>
      <c r="J46" s="1">
        <f t="shared" si="3"/>
        <v>51.18276993333334</v>
      </c>
    </row>
    <row r="47" spans="1:10" x14ac:dyDescent="0.3">
      <c r="A47" s="16">
        <v>42438</v>
      </c>
      <c r="B47">
        <v>52.147962</v>
      </c>
      <c r="C47" s="1">
        <f t="shared" si="0"/>
        <v>50.894594333333337</v>
      </c>
      <c r="F47" s="16">
        <v>42438</v>
      </c>
      <c r="G47">
        <v>52.147962</v>
      </c>
      <c r="H47" s="1">
        <f t="shared" si="1"/>
        <v>50.894594333333337</v>
      </c>
      <c r="I47" s="1">
        <f t="shared" si="2"/>
        <v>51.195051555555558</v>
      </c>
      <c r="J47" s="1">
        <f t="shared" si="3"/>
        <v>51.219614400000005</v>
      </c>
    </row>
    <row r="48" spans="1:10" x14ac:dyDescent="0.3">
      <c r="A48" s="16">
        <v>42439</v>
      </c>
      <c r="B48">
        <v>51.368307000000001</v>
      </c>
      <c r="C48" s="1">
        <f t="shared" si="0"/>
        <v>51.161058666666669</v>
      </c>
      <c r="F48" s="16">
        <v>42439</v>
      </c>
      <c r="G48">
        <v>51.368307000000001</v>
      </c>
      <c r="H48" s="1">
        <f t="shared" si="1"/>
        <v>51.161058666666669</v>
      </c>
      <c r="I48" s="1">
        <f t="shared" si="2"/>
        <v>51.276197111111109</v>
      </c>
      <c r="J48" s="1">
        <f t="shared" si="3"/>
        <v>51.247247866666662</v>
      </c>
    </row>
    <row r="49" spans="1:10" x14ac:dyDescent="0.3">
      <c r="A49" s="16">
        <v>42440</v>
      </c>
      <c r="B49">
        <v>52.374949000000001</v>
      </c>
      <c r="C49" s="1">
        <f t="shared" si="0"/>
        <v>51.496605666666674</v>
      </c>
      <c r="F49" s="16">
        <v>42440</v>
      </c>
      <c r="G49">
        <v>52.374949000000001</v>
      </c>
      <c r="H49" s="1">
        <f t="shared" si="1"/>
        <v>51.496605666666674</v>
      </c>
      <c r="I49" s="1">
        <f t="shared" si="2"/>
        <v>51.358439000000004</v>
      </c>
      <c r="J49" s="1">
        <f t="shared" si="3"/>
        <v>51.238036800000003</v>
      </c>
    </row>
    <row r="50" spans="1:10" x14ac:dyDescent="0.3">
      <c r="A50" s="16">
        <v>42443</v>
      </c>
      <c r="B50">
        <v>52.473638000000001</v>
      </c>
      <c r="C50" s="1">
        <f t="shared" si="0"/>
        <v>51.963739333333329</v>
      </c>
      <c r="F50" s="16">
        <v>42443</v>
      </c>
      <c r="G50">
        <v>52.473638000000001</v>
      </c>
      <c r="H50" s="1">
        <f t="shared" si="1"/>
        <v>51.963739333333329</v>
      </c>
      <c r="I50" s="1">
        <f t="shared" si="2"/>
        <v>51.598585333333332</v>
      </c>
      <c r="J50" s="1">
        <f t="shared" si="3"/>
        <v>51.320278733333339</v>
      </c>
    </row>
    <row r="51" spans="1:10" x14ac:dyDescent="0.3">
      <c r="A51" s="16">
        <v>42444</v>
      </c>
      <c r="B51">
        <v>52.888139000000002</v>
      </c>
      <c r="C51" s="1">
        <f t="shared" si="0"/>
        <v>52.072297999999996</v>
      </c>
      <c r="F51" s="16">
        <v>42444</v>
      </c>
      <c r="G51">
        <v>52.888139000000002</v>
      </c>
      <c r="H51" s="1">
        <f t="shared" si="1"/>
        <v>52.072297999999996</v>
      </c>
      <c r="I51" s="1">
        <f t="shared" si="2"/>
        <v>51.663282000000002</v>
      </c>
      <c r="J51" s="1">
        <f t="shared" si="3"/>
        <v>51.354491200000005</v>
      </c>
    </row>
    <row r="52" spans="1:10" x14ac:dyDescent="0.3">
      <c r="A52" s="16">
        <v>42445</v>
      </c>
      <c r="B52">
        <v>53.638184000000003</v>
      </c>
      <c r="C52" s="1">
        <f t="shared" si="0"/>
        <v>52.578908666666671</v>
      </c>
      <c r="F52" s="16">
        <v>42445</v>
      </c>
      <c r="G52">
        <v>53.638184000000003</v>
      </c>
      <c r="H52" s="1">
        <f t="shared" si="1"/>
        <v>52.578908666666671</v>
      </c>
      <c r="I52" s="1">
        <f t="shared" si="2"/>
        <v>51.73346166666667</v>
      </c>
      <c r="J52" s="1">
        <f t="shared" si="3"/>
        <v>51.513053600000006</v>
      </c>
    </row>
    <row r="53" spans="1:10" x14ac:dyDescent="0.3">
      <c r="A53" s="16">
        <v>42446</v>
      </c>
      <c r="B53">
        <v>53.944125</v>
      </c>
      <c r="C53" s="1">
        <f t="shared" si="0"/>
        <v>52.999987000000004</v>
      </c>
      <c r="F53" s="16">
        <v>42446</v>
      </c>
      <c r="G53">
        <v>53.944125</v>
      </c>
      <c r="H53" s="1">
        <f t="shared" si="1"/>
        <v>52.999987000000004</v>
      </c>
      <c r="I53" s="1">
        <f t="shared" si="2"/>
        <v>51.952773555555567</v>
      </c>
      <c r="J53" s="1">
        <f t="shared" si="3"/>
        <v>51.7097762</v>
      </c>
    </row>
    <row r="54" spans="1:10" x14ac:dyDescent="0.3">
      <c r="A54" s="16">
        <v>42447</v>
      </c>
      <c r="B54">
        <v>52.789450000000002</v>
      </c>
      <c r="C54" s="1">
        <f t="shared" si="0"/>
        <v>53.490149333333335</v>
      </c>
      <c r="F54" s="16">
        <v>42447</v>
      </c>
      <c r="G54">
        <v>52.789450000000002</v>
      </c>
      <c r="H54" s="1">
        <f t="shared" si="1"/>
        <v>53.490149333333335</v>
      </c>
      <c r="I54" s="1">
        <f t="shared" si="2"/>
        <v>52.241168666666674</v>
      </c>
      <c r="J54" s="1">
        <f t="shared" si="3"/>
        <v>51.878207733333333</v>
      </c>
    </row>
    <row r="55" spans="1:10" x14ac:dyDescent="0.3">
      <c r="A55" s="16">
        <v>42450</v>
      </c>
      <c r="B55">
        <v>53.154603000000002</v>
      </c>
      <c r="C55" s="1">
        <f t="shared" si="0"/>
        <v>53.457253000000001</v>
      </c>
      <c r="F55" s="16">
        <v>42450</v>
      </c>
      <c r="G55">
        <v>53.154603000000002</v>
      </c>
      <c r="H55" s="1">
        <f t="shared" si="1"/>
        <v>53.457253000000001</v>
      </c>
      <c r="I55" s="1">
        <f t="shared" si="2"/>
        <v>52.510922444444446</v>
      </c>
      <c r="J55" s="1">
        <f t="shared" si="3"/>
        <v>52.022295733333337</v>
      </c>
    </row>
    <row r="56" spans="1:10" x14ac:dyDescent="0.3">
      <c r="A56" s="16">
        <v>42451</v>
      </c>
      <c r="B56">
        <v>53.361851999999999</v>
      </c>
      <c r="C56" s="1">
        <f t="shared" si="0"/>
        <v>53.296059333333339</v>
      </c>
      <c r="F56" s="16">
        <v>42451</v>
      </c>
      <c r="G56">
        <v>53.361851999999999</v>
      </c>
      <c r="H56" s="1">
        <f t="shared" si="1"/>
        <v>53.296059333333339</v>
      </c>
      <c r="I56" s="1">
        <f t="shared" si="2"/>
        <v>52.753261888888886</v>
      </c>
      <c r="J56" s="1">
        <f t="shared" si="3"/>
        <v>52.218360466666667</v>
      </c>
    </row>
    <row r="57" spans="1:10" x14ac:dyDescent="0.3">
      <c r="A57" s="16">
        <v>42452</v>
      </c>
      <c r="B57">
        <v>53.263162999999999</v>
      </c>
      <c r="C57" s="1">
        <f t="shared" si="0"/>
        <v>53.101968333333332</v>
      </c>
      <c r="F57" s="16">
        <v>42452</v>
      </c>
      <c r="G57">
        <v>53.263162999999999</v>
      </c>
      <c r="H57" s="1">
        <f t="shared" si="1"/>
        <v>53.101968333333332</v>
      </c>
      <c r="I57" s="1">
        <f t="shared" si="2"/>
        <v>52.888138555555557</v>
      </c>
      <c r="J57" s="1">
        <f t="shared" si="3"/>
        <v>52.316392733333331</v>
      </c>
    </row>
    <row r="58" spans="1:10" x14ac:dyDescent="0.3">
      <c r="A58" s="16">
        <v>42453</v>
      </c>
      <c r="B58">
        <v>53.500017999999997</v>
      </c>
      <c r="C58" s="1">
        <f t="shared" si="0"/>
        <v>53.259872666666666</v>
      </c>
      <c r="F58" s="16">
        <v>42453</v>
      </c>
      <c r="G58">
        <v>53.500017999999997</v>
      </c>
      <c r="H58" s="1">
        <f t="shared" si="1"/>
        <v>53.259872666666666</v>
      </c>
      <c r="I58" s="1">
        <f t="shared" si="2"/>
        <v>53.098678111111113</v>
      </c>
      <c r="J58" s="1">
        <f t="shared" si="3"/>
        <v>52.38350213333333</v>
      </c>
    </row>
    <row r="59" spans="1:10" x14ac:dyDescent="0.3">
      <c r="A59" s="16">
        <v>42457</v>
      </c>
      <c r="B59">
        <v>52.838794999999998</v>
      </c>
      <c r="C59" s="1">
        <f t="shared" si="0"/>
        <v>53.375010999999994</v>
      </c>
      <c r="F59" s="16">
        <v>42457</v>
      </c>
      <c r="G59">
        <v>52.838794999999998</v>
      </c>
      <c r="H59" s="1">
        <f t="shared" si="1"/>
        <v>53.375010999999994</v>
      </c>
      <c r="I59" s="1">
        <f t="shared" si="2"/>
        <v>53.223685777777781</v>
      </c>
      <c r="J59" s="1">
        <f t="shared" si="3"/>
        <v>52.505878199999998</v>
      </c>
    </row>
    <row r="60" spans="1:10" x14ac:dyDescent="0.3">
      <c r="A60" s="16">
        <v>42458</v>
      </c>
      <c r="B60">
        <v>53.993468999999997</v>
      </c>
      <c r="C60" s="1">
        <f t="shared" si="0"/>
        <v>53.200658666666669</v>
      </c>
      <c r="F60" s="16">
        <v>42458</v>
      </c>
      <c r="G60">
        <v>53.993468999999997</v>
      </c>
      <c r="H60" s="1">
        <f t="shared" si="1"/>
        <v>53.200658666666669</v>
      </c>
      <c r="I60" s="1">
        <f t="shared" si="2"/>
        <v>53.264258777777783</v>
      </c>
      <c r="J60" s="1">
        <f t="shared" si="3"/>
        <v>52.605226600000002</v>
      </c>
    </row>
    <row r="61" spans="1:10" x14ac:dyDescent="0.3">
      <c r="A61" s="16">
        <v>42459</v>
      </c>
      <c r="B61">
        <v>54.329017</v>
      </c>
      <c r="C61" s="1">
        <f t="shared" si="0"/>
        <v>53.444094</v>
      </c>
      <c r="F61" s="16">
        <v>42459</v>
      </c>
      <c r="G61">
        <v>54.329017</v>
      </c>
      <c r="H61" s="1">
        <f t="shared" si="1"/>
        <v>53.444094</v>
      </c>
      <c r="I61" s="1">
        <f t="shared" si="2"/>
        <v>53.387073222222227</v>
      </c>
      <c r="J61" s="1">
        <f t="shared" si="3"/>
        <v>52.847346799999997</v>
      </c>
    </row>
    <row r="62" spans="1:10" x14ac:dyDescent="0.3">
      <c r="A62" s="16">
        <v>42460</v>
      </c>
      <c r="B62">
        <v>54.506658999999999</v>
      </c>
      <c r="C62" s="1">
        <f t="shared" si="0"/>
        <v>53.720427000000001</v>
      </c>
      <c r="F62" s="16">
        <v>42460</v>
      </c>
      <c r="G62">
        <v>54.506658999999999</v>
      </c>
      <c r="H62" s="1">
        <f t="shared" si="1"/>
        <v>53.720427000000001</v>
      </c>
      <c r="I62" s="1">
        <f t="shared" si="2"/>
        <v>53.463832444444449</v>
      </c>
      <c r="J62" s="1">
        <f t="shared" si="3"/>
        <v>53.071044733333331</v>
      </c>
    </row>
    <row r="63" spans="1:10" x14ac:dyDescent="0.3">
      <c r="A63" s="16">
        <v>42461</v>
      </c>
      <c r="B63">
        <v>54.842207000000002</v>
      </c>
      <c r="C63" s="1">
        <f t="shared" si="0"/>
        <v>54.276381666666659</v>
      </c>
      <c r="F63" s="16">
        <v>42461</v>
      </c>
      <c r="G63">
        <v>54.842207000000002</v>
      </c>
      <c r="H63" s="1">
        <f t="shared" si="1"/>
        <v>54.276381666666659</v>
      </c>
      <c r="I63" s="1">
        <f t="shared" si="2"/>
        <v>53.526336222222227</v>
      </c>
      <c r="J63" s="1">
        <f t="shared" si="3"/>
        <v>53.228291199999994</v>
      </c>
    </row>
    <row r="64" spans="1:10" x14ac:dyDescent="0.3">
      <c r="A64" s="16">
        <v>42464</v>
      </c>
      <c r="B64">
        <v>54.704040999999997</v>
      </c>
      <c r="C64" s="1">
        <f t="shared" si="0"/>
        <v>54.559294333333334</v>
      </c>
      <c r="F64" s="16">
        <v>42464</v>
      </c>
      <c r="G64">
        <v>54.704040999999997</v>
      </c>
      <c r="H64" s="1">
        <f t="shared" si="1"/>
        <v>54.559294333333334</v>
      </c>
      <c r="I64" s="1">
        <f t="shared" si="2"/>
        <v>53.754420333333343</v>
      </c>
      <c r="J64" s="1">
        <f t="shared" si="3"/>
        <v>53.459884533333337</v>
      </c>
    </row>
    <row r="65" spans="1:10" x14ac:dyDescent="0.3">
      <c r="A65" s="16">
        <v>42465</v>
      </c>
      <c r="B65">
        <v>53.845435999999999</v>
      </c>
      <c r="C65" s="1">
        <f t="shared" si="0"/>
        <v>54.684302333333335</v>
      </c>
      <c r="F65" s="16">
        <v>42465</v>
      </c>
      <c r="G65">
        <v>53.845435999999999</v>
      </c>
      <c r="H65" s="1">
        <f t="shared" si="1"/>
        <v>54.684302333333335</v>
      </c>
      <c r="I65" s="1">
        <f t="shared" si="2"/>
        <v>53.926580111111114</v>
      </c>
      <c r="J65" s="1">
        <f t="shared" si="3"/>
        <v>53.615157333333336</v>
      </c>
    </row>
    <row r="66" spans="1:10" x14ac:dyDescent="0.3">
      <c r="A66" s="16">
        <v>42466</v>
      </c>
      <c r="B66">
        <v>54.398099999999999</v>
      </c>
      <c r="C66" s="1">
        <f t="shared" si="0"/>
        <v>54.463894666666668</v>
      </c>
      <c r="F66" s="16">
        <v>42466</v>
      </c>
      <c r="G66">
        <v>54.398099999999999</v>
      </c>
      <c r="H66" s="1">
        <f t="shared" si="1"/>
        <v>54.463894666666668</v>
      </c>
      <c r="I66" s="1">
        <f t="shared" si="2"/>
        <v>53.980311666666665</v>
      </c>
      <c r="J66" s="1">
        <f t="shared" si="3"/>
        <v>53.706610533333333</v>
      </c>
    </row>
    <row r="67" spans="1:10" x14ac:dyDescent="0.3">
      <c r="A67" s="16">
        <v>42467</v>
      </c>
      <c r="B67">
        <v>53.746744</v>
      </c>
      <c r="C67" s="1">
        <f t="shared" si="0"/>
        <v>54.315858999999996</v>
      </c>
      <c r="F67" s="16">
        <v>42467</v>
      </c>
      <c r="G67">
        <v>53.746744</v>
      </c>
      <c r="H67" s="1">
        <f t="shared" si="1"/>
        <v>54.315858999999996</v>
      </c>
      <c r="I67" s="1">
        <f t="shared" si="2"/>
        <v>54.106415777777784</v>
      </c>
      <c r="J67" s="1">
        <f t="shared" si="3"/>
        <v>53.8072746</v>
      </c>
    </row>
    <row r="68" spans="1:10" x14ac:dyDescent="0.3">
      <c r="A68" s="16">
        <v>42468</v>
      </c>
      <c r="B68">
        <v>53.707267000000002</v>
      </c>
      <c r="C68" s="1">
        <f t="shared" si="0"/>
        <v>53.996760000000002</v>
      </c>
      <c r="F68" s="16">
        <v>42468</v>
      </c>
      <c r="G68">
        <v>53.707267000000002</v>
      </c>
      <c r="H68" s="1">
        <f t="shared" si="1"/>
        <v>53.996760000000002</v>
      </c>
      <c r="I68" s="1">
        <f t="shared" si="2"/>
        <v>54.133829777777777</v>
      </c>
      <c r="J68" s="1">
        <f t="shared" si="3"/>
        <v>53.814511933333328</v>
      </c>
    </row>
    <row r="69" spans="1:10" x14ac:dyDescent="0.3">
      <c r="A69" s="16">
        <v>42471</v>
      </c>
      <c r="B69">
        <v>53.598709999999997</v>
      </c>
      <c r="C69" s="1">
        <f t="shared" si="0"/>
        <v>53.950703666666669</v>
      </c>
      <c r="F69" s="16">
        <v>42471</v>
      </c>
      <c r="G69">
        <v>53.598709999999997</v>
      </c>
      <c r="H69" s="1">
        <f t="shared" si="1"/>
        <v>53.950703666666669</v>
      </c>
      <c r="I69" s="1">
        <f t="shared" si="2"/>
        <v>54.230326666666663</v>
      </c>
      <c r="J69" s="1">
        <f t="shared" si="3"/>
        <v>53.798721399999998</v>
      </c>
    </row>
    <row r="70" spans="1:10" x14ac:dyDescent="0.3">
      <c r="A70" s="16">
        <v>42472</v>
      </c>
      <c r="B70">
        <v>53.934258</v>
      </c>
      <c r="C70" s="1">
        <f t="shared" ref="C70:C133" si="4">AVERAGE(B67:B69)</f>
        <v>53.684240333333342</v>
      </c>
      <c r="F70" s="16">
        <v>42472</v>
      </c>
      <c r="G70">
        <v>53.934258</v>
      </c>
      <c r="H70" s="1">
        <f t="shared" ref="H70:H97" si="5">AVERAGE(G67:G69)</f>
        <v>53.684240333333342</v>
      </c>
      <c r="I70" s="1">
        <f t="shared" si="2"/>
        <v>54.186464555555546</v>
      </c>
      <c r="J70" s="1">
        <f t="shared" si="3"/>
        <v>53.852672066666663</v>
      </c>
    </row>
    <row r="71" spans="1:10" x14ac:dyDescent="0.3">
      <c r="A71" s="16">
        <v>42473</v>
      </c>
      <c r="B71">
        <v>54.625087000000001</v>
      </c>
      <c r="C71" s="1">
        <f t="shared" si="4"/>
        <v>53.746744999999997</v>
      </c>
      <c r="F71" s="16">
        <v>42473</v>
      </c>
      <c r="G71">
        <v>54.625087000000001</v>
      </c>
      <c r="H71" s="1">
        <f t="shared" si="5"/>
        <v>53.746744999999997</v>
      </c>
      <c r="I71" s="1">
        <f t="shared" si="2"/>
        <v>54.142602444444442</v>
      </c>
      <c r="J71" s="1">
        <f t="shared" si="3"/>
        <v>53.904649066666671</v>
      </c>
    </row>
    <row r="72" spans="1:10" x14ac:dyDescent="0.3">
      <c r="A72" s="16">
        <v>42474</v>
      </c>
      <c r="B72">
        <v>54.634957999999997</v>
      </c>
      <c r="C72" s="1">
        <f t="shared" si="4"/>
        <v>54.052684999999997</v>
      </c>
      <c r="F72" s="16">
        <v>42474</v>
      </c>
      <c r="G72">
        <v>54.634957999999997</v>
      </c>
      <c r="H72" s="1">
        <f t="shared" si="5"/>
        <v>54.052684999999997</v>
      </c>
      <c r="I72" s="1">
        <f t="shared" si="2"/>
        <v>54.155761111111104</v>
      </c>
      <c r="J72" s="1">
        <f t="shared" si="3"/>
        <v>53.988864733333337</v>
      </c>
    </row>
    <row r="73" spans="1:10" x14ac:dyDescent="0.3">
      <c r="A73" s="16">
        <v>42475</v>
      </c>
      <c r="B73">
        <v>54.921160999999998</v>
      </c>
      <c r="C73" s="1">
        <f t="shared" si="4"/>
        <v>54.398100999999997</v>
      </c>
      <c r="F73" s="16">
        <v>42475</v>
      </c>
      <c r="G73">
        <v>54.921160999999998</v>
      </c>
      <c r="H73" s="1">
        <f t="shared" si="5"/>
        <v>54.398100999999997</v>
      </c>
      <c r="I73" s="1">
        <f t="shared" si="2"/>
        <v>54.13273344444444</v>
      </c>
      <c r="J73" s="1">
        <f t="shared" si="3"/>
        <v>54.080317733333338</v>
      </c>
    </row>
    <row r="74" spans="1:10" x14ac:dyDescent="0.3">
      <c r="A74" s="16">
        <v>42478</v>
      </c>
      <c r="B74">
        <v>55.720550000000003</v>
      </c>
      <c r="C74" s="1">
        <f t="shared" si="4"/>
        <v>54.727068666666661</v>
      </c>
      <c r="F74" s="16">
        <v>42478</v>
      </c>
      <c r="G74">
        <v>55.720550000000003</v>
      </c>
      <c r="H74" s="1">
        <f t="shared" si="5"/>
        <v>54.727068666666661</v>
      </c>
      <c r="I74" s="1">
        <f t="shared" si="2"/>
        <v>54.156857888888887</v>
      </c>
      <c r="J74" s="1">
        <f t="shared" si="3"/>
        <v>54.175060599999988</v>
      </c>
    </row>
    <row r="75" spans="1:10" x14ac:dyDescent="0.3">
      <c r="A75" s="16">
        <v>42479</v>
      </c>
      <c r="B75">
        <v>55.651466999999997</v>
      </c>
      <c r="C75" s="1">
        <f t="shared" si="4"/>
        <v>55.092222999999997</v>
      </c>
      <c r="F75" s="16">
        <v>42479</v>
      </c>
      <c r="G75">
        <v>55.651466999999997</v>
      </c>
      <c r="H75" s="1">
        <f t="shared" si="5"/>
        <v>55.092222999999997</v>
      </c>
      <c r="I75" s="1">
        <f t="shared" si="2"/>
        <v>54.365203888888885</v>
      </c>
      <c r="J75" s="1">
        <f t="shared" si="3"/>
        <v>54.367177599999998</v>
      </c>
    </row>
    <row r="76" spans="1:10" x14ac:dyDescent="0.3">
      <c r="A76" s="16">
        <v>42480</v>
      </c>
      <c r="B76">
        <v>54.861944999999999</v>
      </c>
      <c r="C76" s="1">
        <f t="shared" si="4"/>
        <v>55.431059333333337</v>
      </c>
      <c r="F76" s="16">
        <v>42480</v>
      </c>
      <c r="G76">
        <v>54.861944999999999</v>
      </c>
      <c r="H76" s="1">
        <f t="shared" si="5"/>
        <v>55.431059333333337</v>
      </c>
      <c r="I76" s="1">
        <f t="shared" ref="I76:I97" si="6">AVERAGE(G67:G75)</f>
        <v>54.504466888888892</v>
      </c>
      <c r="J76" s="1">
        <f t="shared" si="3"/>
        <v>54.477710799999997</v>
      </c>
    </row>
    <row r="77" spans="1:10" x14ac:dyDescent="0.3">
      <c r="A77" s="16">
        <v>42481</v>
      </c>
      <c r="B77">
        <v>55.049455000000002</v>
      </c>
      <c r="C77" s="1">
        <f t="shared" si="4"/>
        <v>55.411320666666661</v>
      </c>
      <c r="F77" s="16">
        <v>42481</v>
      </c>
      <c r="G77">
        <v>55.049455000000002</v>
      </c>
      <c r="H77" s="1">
        <f t="shared" si="5"/>
        <v>55.411320666666661</v>
      </c>
      <c r="I77" s="1">
        <f t="shared" si="6"/>
        <v>54.628378111111111</v>
      </c>
      <c r="J77" s="1">
        <f t="shared" si="3"/>
        <v>54.513239333333331</v>
      </c>
    </row>
    <row r="78" spans="1:10" x14ac:dyDescent="0.3">
      <c r="A78" s="16">
        <v>42482</v>
      </c>
      <c r="B78">
        <v>51.101843000000002</v>
      </c>
      <c r="C78" s="1">
        <f t="shared" si="4"/>
        <v>55.18762233333333</v>
      </c>
      <c r="F78" s="16">
        <v>42482</v>
      </c>
      <c r="G78">
        <v>51.101843000000002</v>
      </c>
      <c r="H78" s="1">
        <f t="shared" si="5"/>
        <v>55.18762233333333</v>
      </c>
      <c r="I78" s="1">
        <f t="shared" si="6"/>
        <v>54.777510111111113</v>
      </c>
      <c r="J78" s="1">
        <f t="shared" si="3"/>
        <v>54.549425733333329</v>
      </c>
    </row>
    <row r="79" spans="1:10" x14ac:dyDescent="0.3">
      <c r="A79" s="16">
        <v>42485</v>
      </c>
      <c r="B79">
        <v>51.427523000000001</v>
      </c>
      <c r="C79" s="1">
        <f t="shared" si="4"/>
        <v>53.671080999999994</v>
      </c>
      <c r="F79" s="16">
        <v>42485</v>
      </c>
      <c r="G79">
        <v>51.427523000000001</v>
      </c>
      <c r="H79" s="1">
        <f t="shared" si="5"/>
        <v>53.671080999999994</v>
      </c>
      <c r="I79" s="1">
        <f t="shared" si="6"/>
        <v>54.500080444444443</v>
      </c>
      <c r="J79" s="1">
        <f t="shared" si="3"/>
        <v>54.300068133333333</v>
      </c>
    </row>
    <row r="80" spans="1:10" x14ac:dyDescent="0.3">
      <c r="A80" s="16">
        <v>42486</v>
      </c>
      <c r="B80">
        <v>50.766295999999997</v>
      </c>
      <c r="C80" s="1">
        <f t="shared" si="4"/>
        <v>52.526273666666668</v>
      </c>
      <c r="F80" s="16">
        <v>42486</v>
      </c>
      <c r="G80">
        <v>50.766295999999997</v>
      </c>
      <c r="H80" s="1">
        <f t="shared" si="5"/>
        <v>52.526273666666668</v>
      </c>
      <c r="I80" s="1">
        <f t="shared" si="6"/>
        <v>54.22155433333333</v>
      </c>
      <c r="J80" s="1">
        <f t="shared" si="3"/>
        <v>54.081633599999996</v>
      </c>
    </row>
    <row r="81" spans="1:10" x14ac:dyDescent="0.3">
      <c r="A81" s="16">
        <v>42487</v>
      </c>
      <c r="B81">
        <v>50.272843999999999</v>
      </c>
      <c r="C81" s="1">
        <f t="shared" si="4"/>
        <v>51.098554</v>
      </c>
      <c r="F81" s="16">
        <v>42487</v>
      </c>
      <c r="G81">
        <v>50.272843999999999</v>
      </c>
      <c r="H81" s="1">
        <f t="shared" si="5"/>
        <v>51.098554</v>
      </c>
      <c r="I81" s="1">
        <f t="shared" si="6"/>
        <v>53.79279977777778</v>
      </c>
      <c r="J81" s="1">
        <f t="shared" si="3"/>
        <v>53.876357599999999</v>
      </c>
    </row>
    <row r="82" spans="1:10" x14ac:dyDescent="0.3">
      <c r="A82" s="16">
        <v>42488</v>
      </c>
      <c r="B82">
        <v>49.246468</v>
      </c>
      <c r="C82" s="1">
        <f t="shared" si="4"/>
        <v>50.822220999999992</v>
      </c>
      <c r="F82" s="16">
        <v>42488</v>
      </c>
      <c r="G82">
        <v>49.246468</v>
      </c>
      <c r="H82" s="1">
        <f t="shared" si="5"/>
        <v>50.822220999999992</v>
      </c>
      <c r="I82" s="1">
        <f t="shared" si="6"/>
        <v>53.308120444444448</v>
      </c>
      <c r="J82" s="1">
        <f t="shared" ref="J82:J97" si="7">AVERAGE(G67:G81)</f>
        <v>53.601340533333328</v>
      </c>
    </row>
    <row r="83" spans="1:10" x14ac:dyDescent="0.3">
      <c r="A83" s="16">
        <v>42489</v>
      </c>
      <c r="B83">
        <v>49.216858000000002</v>
      </c>
      <c r="C83" s="1">
        <f t="shared" si="4"/>
        <v>50.095202666666665</v>
      </c>
      <c r="F83" s="16">
        <v>42489</v>
      </c>
      <c r="G83">
        <v>49.216858000000002</v>
      </c>
      <c r="H83" s="1">
        <f t="shared" si="5"/>
        <v>50.095202666666665</v>
      </c>
      <c r="I83" s="1">
        <f t="shared" si="6"/>
        <v>52.677599000000008</v>
      </c>
      <c r="J83" s="1">
        <f t="shared" si="7"/>
        <v>53.301322133333329</v>
      </c>
    </row>
    <row r="84" spans="1:10" x14ac:dyDescent="0.3">
      <c r="A84" s="16">
        <v>42492</v>
      </c>
      <c r="B84">
        <v>49.947167999999998</v>
      </c>
      <c r="C84" s="1">
        <f t="shared" si="4"/>
        <v>49.578723333333336</v>
      </c>
      <c r="F84" s="16">
        <v>42492</v>
      </c>
      <c r="G84">
        <v>49.947167999999998</v>
      </c>
      <c r="H84" s="1">
        <f t="shared" si="5"/>
        <v>49.578723333333336</v>
      </c>
      <c r="I84" s="1">
        <f t="shared" si="6"/>
        <v>51.954966555555558</v>
      </c>
      <c r="J84" s="1">
        <f t="shared" si="7"/>
        <v>53.001961533333329</v>
      </c>
    </row>
    <row r="85" spans="1:10" x14ac:dyDescent="0.3">
      <c r="A85" s="16">
        <v>42493</v>
      </c>
      <c r="B85">
        <v>49.128036999999999</v>
      </c>
      <c r="C85" s="1">
        <f t="shared" si="4"/>
        <v>49.470164666666669</v>
      </c>
      <c r="F85" s="16">
        <v>42493</v>
      </c>
      <c r="G85">
        <v>49.128036999999999</v>
      </c>
      <c r="H85" s="1">
        <f t="shared" si="5"/>
        <v>49.470164666666669</v>
      </c>
      <c r="I85" s="1">
        <f t="shared" si="6"/>
        <v>51.321155555555556</v>
      </c>
      <c r="J85" s="1">
        <f t="shared" si="7"/>
        <v>52.758525400000003</v>
      </c>
    </row>
    <row r="86" spans="1:10" x14ac:dyDescent="0.3">
      <c r="A86" s="16">
        <v>42494</v>
      </c>
      <c r="B86">
        <v>49.216858000000002</v>
      </c>
      <c r="C86" s="1">
        <f t="shared" si="4"/>
        <v>49.430687666666671</v>
      </c>
      <c r="F86" s="16">
        <v>42494</v>
      </c>
      <c r="G86">
        <v>49.216858000000002</v>
      </c>
      <c r="H86" s="1">
        <f t="shared" si="5"/>
        <v>49.430687666666671</v>
      </c>
      <c r="I86" s="1">
        <f t="shared" si="6"/>
        <v>50.684054666666668</v>
      </c>
      <c r="J86" s="1">
        <f t="shared" si="7"/>
        <v>52.438110666666667</v>
      </c>
    </row>
    <row r="87" spans="1:10" x14ac:dyDescent="0.3">
      <c r="A87" s="16">
        <v>42495</v>
      </c>
      <c r="B87">
        <v>49.285941000000001</v>
      </c>
      <c r="C87" s="1">
        <f t="shared" si="4"/>
        <v>49.430687666666664</v>
      </c>
      <c r="F87" s="16">
        <v>42495</v>
      </c>
      <c r="G87">
        <v>49.285941000000001</v>
      </c>
      <c r="H87" s="1">
        <f t="shared" si="5"/>
        <v>49.430687666666664</v>
      </c>
      <c r="I87" s="1">
        <f t="shared" si="6"/>
        <v>50.035988333333336</v>
      </c>
      <c r="J87" s="1">
        <f t="shared" si="7"/>
        <v>52.077562066666673</v>
      </c>
    </row>
    <row r="88" spans="1:10" x14ac:dyDescent="0.3">
      <c r="A88" s="16">
        <v>42496</v>
      </c>
      <c r="B88">
        <v>49.730047999999996</v>
      </c>
      <c r="C88" s="1">
        <f t="shared" si="4"/>
        <v>49.210278666666674</v>
      </c>
      <c r="F88" s="16">
        <v>42496</v>
      </c>
      <c r="G88">
        <v>49.730047999999996</v>
      </c>
      <c r="H88" s="1">
        <f t="shared" si="5"/>
        <v>49.210278666666674</v>
      </c>
      <c r="I88" s="1">
        <f t="shared" si="6"/>
        <v>49.834221444444438</v>
      </c>
      <c r="J88" s="1">
        <f t="shared" si="7"/>
        <v>51.720960933333338</v>
      </c>
    </row>
    <row r="89" spans="1:10" x14ac:dyDescent="0.3">
      <c r="A89" s="16">
        <v>42499</v>
      </c>
      <c r="B89">
        <v>49.414239000000002</v>
      </c>
      <c r="C89" s="1">
        <f t="shared" si="4"/>
        <v>49.410948999999995</v>
      </c>
      <c r="F89" s="16">
        <v>42499</v>
      </c>
      <c r="G89">
        <v>49.414239000000002</v>
      </c>
      <c r="H89" s="1">
        <f t="shared" si="5"/>
        <v>49.410948999999995</v>
      </c>
      <c r="I89" s="1">
        <f t="shared" si="6"/>
        <v>49.645613111111111</v>
      </c>
      <c r="J89" s="1">
        <f t="shared" si="7"/>
        <v>51.374886733333334</v>
      </c>
    </row>
    <row r="90" spans="1:10" x14ac:dyDescent="0.3">
      <c r="A90" s="16">
        <v>42500</v>
      </c>
      <c r="B90">
        <v>50.351798000000002</v>
      </c>
      <c r="C90" s="1">
        <f t="shared" si="4"/>
        <v>49.476742666666667</v>
      </c>
      <c r="F90" s="16">
        <v>42500</v>
      </c>
      <c r="G90">
        <v>50.351798000000002</v>
      </c>
      <c r="H90" s="1">
        <f t="shared" si="5"/>
        <v>49.476742666666667</v>
      </c>
      <c r="I90" s="1">
        <f t="shared" si="6"/>
        <v>49.495384555555553</v>
      </c>
      <c r="J90" s="1">
        <f t="shared" si="7"/>
        <v>50.954465999999996</v>
      </c>
    </row>
    <row r="91" spans="1:10" x14ac:dyDescent="0.3">
      <c r="A91" s="16">
        <v>42501</v>
      </c>
      <c r="B91">
        <v>50.381404000000003</v>
      </c>
      <c r="C91" s="1">
        <f t="shared" si="4"/>
        <v>49.832028333333334</v>
      </c>
      <c r="F91" s="16">
        <v>42501</v>
      </c>
      <c r="G91">
        <v>50.381404000000003</v>
      </c>
      <c r="H91" s="1">
        <f t="shared" si="5"/>
        <v>49.832028333333334</v>
      </c>
      <c r="I91" s="1">
        <f t="shared" si="6"/>
        <v>49.504157222222226</v>
      </c>
      <c r="J91" s="1">
        <f t="shared" si="7"/>
        <v>50.601154733333331</v>
      </c>
    </row>
    <row r="92" spans="1:10" x14ac:dyDescent="0.3">
      <c r="A92" s="16">
        <v>42502</v>
      </c>
      <c r="B92">
        <v>50.835379000000003</v>
      </c>
      <c r="C92" s="1">
        <f t="shared" si="4"/>
        <v>50.049147000000005</v>
      </c>
      <c r="F92" s="16">
        <v>42502</v>
      </c>
      <c r="G92">
        <v>50.835379000000003</v>
      </c>
      <c r="H92" s="1">
        <f t="shared" si="5"/>
        <v>50.049147000000005</v>
      </c>
      <c r="I92" s="1">
        <f t="shared" si="6"/>
        <v>49.630261222222231</v>
      </c>
      <c r="J92" s="1">
        <f t="shared" si="7"/>
        <v>50.302452000000002</v>
      </c>
    </row>
    <row r="93" spans="1:10" x14ac:dyDescent="0.3">
      <c r="A93" s="16">
        <v>42503</v>
      </c>
      <c r="B93">
        <v>50.411014000000002</v>
      </c>
      <c r="C93" s="1">
        <f t="shared" si="4"/>
        <v>50.522860333333334</v>
      </c>
      <c r="F93" s="16">
        <v>42503</v>
      </c>
      <c r="G93">
        <v>50.411014000000002</v>
      </c>
      <c r="H93" s="1">
        <f t="shared" si="5"/>
        <v>50.522860333333334</v>
      </c>
      <c r="I93" s="1">
        <f t="shared" si="6"/>
        <v>49.810096888888879</v>
      </c>
      <c r="J93" s="1">
        <f t="shared" si="7"/>
        <v>50.021513599999999</v>
      </c>
    </row>
    <row r="94" spans="1:10" x14ac:dyDescent="0.3">
      <c r="A94" s="16">
        <v>42506</v>
      </c>
      <c r="B94">
        <v>51.151190999999997</v>
      </c>
      <c r="C94" s="1">
        <f t="shared" si="4"/>
        <v>50.542599000000003</v>
      </c>
      <c r="F94" s="16">
        <v>42506</v>
      </c>
      <c r="G94">
        <v>51.151190999999997</v>
      </c>
      <c r="H94" s="1">
        <f t="shared" si="5"/>
        <v>50.542599000000003</v>
      </c>
      <c r="I94" s="1">
        <f t="shared" si="6"/>
        <v>49.861635333333339</v>
      </c>
      <c r="J94" s="1">
        <f t="shared" si="7"/>
        <v>49.975458333333329</v>
      </c>
    </row>
    <row r="95" spans="1:10" x14ac:dyDescent="0.3">
      <c r="A95" s="16">
        <v>42507</v>
      </c>
      <c r="B95">
        <v>50.197136999999998</v>
      </c>
      <c r="C95" s="1">
        <f t="shared" si="4"/>
        <v>50.799194666666665</v>
      </c>
      <c r="F95" s="16">
        <v>42507</v>
      </c>
      <c r="G95">
        <v>50.197136999999998</v>
      </c>
      <c r="H95" s="1">
        <f t="shared" si="5"/>
        <v>50.799194666666665</v>
      </c>
      <c r="I95" s="1">
        <f t="shared" si="6"/>
        <v>50.086430222222219</v>
      </c>
      <c r="J95" s="1">
        <f t="shared" si="7"/>
        <v>49.957036199999997</v>
      </c>
    </row>
    <row r="96" spans="1:10" x14ac:dyDescent="0.3">
      <c r="A96" s="16">
        <v>42508</v>
      </c>
      <c r="B96">
        <v>50.495280999999999</v>
      </c>
      <c r="C96" s="1">
        <f t="shared" si="4"/>
        <v>50.586447333333332</v>
      </c>
      <c r="F96" s="16">
        <v>42508</v>
      </c>
      <c r="G96">
        <v>50.495280999999999</v>
      </c>
      <c r="H96" s="1">
        <f t="shared" si="5"/>
        <v>50.586447333333332</v>
      </c>
      <c r="I96" s="1">
        <f t="shared" si="6"/>
        <v>50.195350111111111</v>
      </c>
      <c r="J96" s="1">
        <f t="shared" si="7"/>
        <v>49.919092266666667</v>
      </c>
    </row>
    <row r="97" spans="1:10" x14ac:dyDescent="0.3">
      <c r="A97" s="16">
        <v>42509</v>
      </c>
      <c r="B97">
        <v>50.008315000000003</v>
      </c>
      <c r="C97" s="1">
        <f t="shared" si="4"/>
        <v>50.614536333333326</v>
      </c>
      <c r="F97" s="16">
        <v>42509</v>
      </c>
      <c r="G97">
        <v>50.008315000000003</v>
      </c>
      <c r="H97" s="1">
        <f t="shared" si="5"/>
        <v>50.614536333333326</v>
      </c>
      <c r="I97" s="1">
        <f t="shared" si="6"/>
        <v>50.329721222222219</v>
      </c>
      <c r="J97" s="1">
        <f t="shared" si="7"/>
        <v>49.933921400000003</v>
      </c>
    </row>
    <row r="98" spans="1:10" x14ac:dyDescent="0.3">
      <c r="A98" s="16">
        <v>42510</v>
      </c>
      <c r="B98">
        <v>50.306455999999997</v>
      </c>
      <c r="C98" s="1">
        <f t="shared" si="4"/>
        <v>50.233577666666669</v>
      </c>
      <c r="F98" s="16">
        <v>42510</v>
      </c>
      <c r="G98">
        <v>50.306455999999997</v>
      </c>
      <c r="H98" s="1">
        <f t="shared" ref="H98:H142" si="8">AVERAGE(G95:G97)</f>
        <v>50.233577666666669</v>
      </c>
      <c r="I98" s="1">
        <f t="shared" ref="I98:I142" si="9">AVERAGE(G89:G97)</f>
        <v>50.360639777777777</v>
      </c>
      <c r="J98" s="1">
        <f t="shared" ref="J98:J142" si="10">AVERAGE(G83:G97)</f>
        <v>49.984711200000007</v>
      </c>
    </row>
    <row r="99" spans="1:10" x14ac:dyDescent="0.3">
      <c r="A99" s="16">
        <v>42513</v>
      </c>
      <c r="B99">
        <v>49.720109999999998</v>
      </c>
      <c r="C99" s="1">
        <f t="shared" si="4"/>
        <v>50.270017333333328</v>
      </c>
      <c r="F99" s="16">
        <v>42513</v>
      </c>
      <c r="G99">
        <v>49.720109999999998</v>
      </c>
      <c r="H99" s="1">
        <f t="shared" si="8"/>
        <v>50.270017333333328</v>
      </c>
      <c r="I99" s="1">
        <f t="shared" si="9"/>
        <v>50.459775</v>
      </c>
      <c r="J99" s="1">
        <f t="shared" si="10"/>
        <v>50.057351066666669</v>
      </c>
    </row>
    <row r="100" spans="1:10" x14ac:dyDescent="0.3">
      <c r="A100" s="16">
        <v>42514</v>
      </c>
      <c r="B100">
        <v>51.270448999999999</v>
      </c>
      <c r="C100" s="1">
        <f t="shared" si="4"/>
        <v>50.011627000000004</v>
      </c>
      <c r="F100" s="16">
        <v>42514</v>
      </c>
      <c r="G100">
        <v>51.270448999999999</v>
      </c>
      <c r="H100" s="1">
        <f t="shared" si="8"/>
        <v>50.011627000000004</v>
      </c>
      <c r="I100" s="1">
        <f t="shared" si="9"/>
        <v>50.389587444444437</v>
      </c>
      <c r="J100" s="1">
        <f t="shared" si="10"/>
        <v>50.042213866666664</v>
      </c>
    </row>
    <row r="101" spans="1:10" x14ac:dyDescent="0.3">
      <c r="A101" s="16">
        <v>42515</v>
      </c>
      <c r="B101">
        <v>51.797165</v>
      </c>
      <c r="C101" s="1">
        <f t="shared" si="4"/>
        <v>50.432338333333327</v>
      </c>
      <c r="F101" s="16">
        <v>42515</v>
      </c>
      <c r="G101">
        <v>51.797165</v>
      </c>
      <c r="H101" s="1">
        <f t="shared" si="8"/>
        <v>50.432338333333327</v>
      </c>
      <c r="I101" s="1">
        <f t="shared" si="9"/>
        <v>50.488370222222215</v>
      </c>
      <c r="J101" s="1">
        <f t="shared" si="10"/>
        <v>50.185041333333331</v>
      </c>
    </row>
    <row r="102" spans="1:10" x14ac:dyDescent="0.3">
      <c r="A102" s="16">
        <v>42516</v>
      </c>
      <c r="B102">
        <v>51.56859</v>
      </c>
      <c r="C102" s="1">
        <f t="shared" si="4"/>
        <v>50.92924133333333</v>
      </c>
      <c r="F102" s="16">
        <v>42516</v>
      </c>
      <c r="G102">
        <v>51.56859</v>
      </c>
      <c r="H102" s="1">
        <f t="shared" si="8"/>
        <v>50.92924133333333</v>
      </c>
      <c r="I102" s="1">
        <f t="shared" si="9"/>
        <v>50.595235333333328</v>
      </c>
      <c r="J102" s="1">
        <f t="shared" si="10"/>
        <v>50.357061799999997</v>
      </c>
    </row>
    <row r="103" spans="1:10" x14ac:dyDescent="0.3">
      <c r="A103" s="16">
        <v>42517</v>
      </c>
      <c r="B103">
        <v>51.995927000000002</v>
      </c>
      <c r="C103" s="1">
        <f t="shared" si="4"/>
        <v>51.545401333333331</v>
      </c>
      <c r="F103" s="16">
        <v>42517</v>
      </c>
      <c r="G103">
        <v>51.995927000000002</v>
      </c>
      <c r="H103" s="1">
        <f t="shared" si="8"/>
        <v>51.545401333333331</v>
      </c>
      <c r="I103" s="1">
        <f t="shared" si="9"/>
        <v>50.723854888888887</v>
      </c>
      <c r="J103" s="1">
        <f t="shared" si="10"/>
        <v>50.509238399999987</v>
      </c>
    </row>
    <row r="104" spans="1:10" x14ac:dyDescent="0.3">
      <c r="A104" s="16">
        <v>42521</v>
      </c>
      <c r="B104">
        <v>52.671714999999999</v>
      </c>
      <c r="C104" s="1">
        <f t="shared" si="4"/>
        <v>51.787227333333334</v>
      </c>
      <c r="F104" s="16">
        <v>42521</v>
      </c>
      <c r="G104">
        <v>52.671714999999999</v>
      </c>
      <c r="H104" s="1">
        <f t="shared" si="8"/>
        <v>51.787227333333334</v>
      </c>
      <c r="I104" s="1">
        <f t="shared" si="9"/>
        <v>50.817714444444448</v>
      </c>
      <c r="J104" s="1">
        <f t="shared" si="10"/>
        <v>50.660296999999993</v>
      </c>
    </row>
    <row r="105" spans="1:10" x14ac:dyDescent="0.3">
      <c r="A105" s="16">
        <v>42522</v>
      </c>
      <c r="B105">
        <v>52.522643000000002</v>
      </c>
      <c r="C105" s="1">
        <f t="shared" si="4"/>
        <v>52.078744</v>
      </c>
      <c r="F105" s="16">
        <v>42522</v>
      </c>
      <c r="G105">
        <v>52.522643000000002</v>
      </c>
      <c r="H105" s="1">
        <f t="shared" si="8"/>
        <v>52.078744</v>
      </c>
      <c r="I105" s="1">
        <f t="shared" si="9"/>
        <v>51.092667555555558</v>
      </c>
      <c r="J105" s="1">
        <f t="shared" si="10"/>
        <v>50.877462066666659</v>
      </c>
    </row>
    <row r="106" spans="1:10" x14ac:dyDescent="0.3">
      <c r="A106" s="16">
        <v>42523</v>
      </c>
      <c r="B106">
        <v>52.154935999999999</v>
      </c>
      <c r="C106" s="1">
        <f t="shared" si="4"/>
        <v>52.39676166666667</v>
      </c>
      <c r="F106" s="16">
        <v>42523</v>
      </c>
      <c r="G106">
        <v>52.154935999999999</v>
      </c>
      <c r="H106" s="1">
        <f t="shared" si="8"/>
        <v>52.39676166666667</v>
      </c>
      <c r="I106" s="1">
        <f t="shared" si="9"/>
        <v>51.317930000000011</v>
      </c>
      <c r="J106" s="1">
        <f t="shared" si="10"/>
        <v>51.022185066666658</v>
      </c>
    </row>
    <row r="107" spans="1:10" x14ac:dyDescent="0.3">
      <c r="A107" s="16">
        <v>42524</v>
      </c>
      <c r="B107">
        <v>51.469211000000001</v>
      </c>
      <c r="C107" s="1">
        <f t="shared" si="4"/>
        <v>52.44976466666666</v>
      </c>
      <c r="F107" s="16">
        <v>42524</v>
      </c>
      <c r="G107">
        <v>51.469211000000001</v>
      </c>
      <c r="H107" s="1">
        <f t="shared" si="8"/>
        <v>52.44976466666666</v>
      </c>
      <c r="I107" s="1">
        <f t="shared" si="9"/>
        <v>51.556443444444454</v>
      </c>
      <c r="J107" s="1">
        <f t="shared" si="10"/>
        <v>51.140420533333334</v>
      </c>
    </row>
    <row r="108" spans="1:10" x14ac:dyDescent="0.3">
      <c r="A108" s="16">
        <v>42527</v>
      </c>
      <c r="B108">
        <v>51.807105</v>
      </c>
      <c r="C108" s="1">
        <f t="shared" si="4"/>
        <v>52.048930000000006</v>
      </c>
      <c r="F108" s="16">
        <v>42527</v>
      </c>
      <c r="G108">
        <v>51.807105</v>
      </c>
      <c r="H108" s="1">
        <f t="shared" si="8"/>
        <v>52.048930000000006</v>
      </c>
      <c r="I108" s="1">
        <f t="shared" si="9"/>
        <v>51.685638444444443</v>
      </c>
      <c r="J108" s="1">
        <f t="shared" si="10"/>
        <v>51.182676000000001</v>
      </c>
    </row>
    <row r="109" spans="1:10" x14ac:dyDescent="0.3">
      <c r="A109" s="16">
        <v>42528</v>
      </c>
      <c r="B109">
        <v>51.777287999999999</v>
      </c>
      <c r="C109" s="1">
        <f t="shared" si="4"/>
        <v>51.810417333333334</v>
      </c>
      <c r="F109" s="16">
        <v>42528</v>
      </c>
      <c r="G109">
        <v>51.777287999999999</v>
      </c>
      <c r="H109" s="1">
        <f t="shared" si="8"/>
        <v>51.810417333333334</v>
      </c>
      <c r="I109" s="1">
        <f t="shared" si="9"/>
        <v>51.91752677777778</v>
      </c>
      <c r="J109" s="1">
        <f t="shared" si="10"/>
        <v>51.27574873333333</v>
      </c>
    </row>
    <row r="110" spans="1:10" x14ac:dyDescent="0.3">
      <c r="A110" s="16">
        <v>42529</v>
      </c>
      <c r="B110">
        <v>51.717661999999997</v>
      </c>
      <c r="C110" s="1">
        <f t="shared" si="4"/>
        <v>51.684534666666671</v>
      </c>
      <c r="F110" s="16">
        <v>42529</v>
      </c>
      <c r="G110">
        <v>51.717661999999997</v>
      </c>
      <c r="H110" s="1">
        <f t="shared" si="8"/>
        <v>51.684534666666671</v>
      </c>
      <c r="I110" s="1">
        <f t="shared" si="9"/>
        <v>51.973842222222224</v>
      </c>
      <c r="J110" s="1">
        <f t="shared" si="10"/>
        <v>51.317488533333332</v>
      </c>
    </row>
    <row r="111" spans="1:10" x14ac:dyDescent="0.3">
      <c r="A111" s="16">
        <v>42530</v>
      </c>
      <c r="B111">
        <v>51.300261999999996</v>
      </c>
      <c r="C111" s="1">
        <f t="shared" si="4"/>
        <v>51.767351666666663</v>
      </c>
      <c r="F111" s="16">
        <v>42530</v>
      </c>
      <c r="G111">
        <v>51.300261999999996</v>
      </c>
      <c r="H111" s="1">
        <f t="shared" si="8"/>
        <v>51.767351666666663</v>
      </c>
      <c r="I111" s="1">
        <f t="shared" si="9"/>
        <v>51.965008555555556</v>
      </c>
      <c r="J111" s="1">
        <f t="shared" si="10"/>
        <v>51.418856866666673</v>
      </c>
    </row>
    <row r="112" spans="1:10" x14ac:dyDescent="0.3">
      <c r="A112" s="16">
        <v>42531</v>
      </c>
      <c r="B112">
        <v>51.16113</v>
      </c>
      <c r="C112" s="1">
        <f t="shared" si="4"/>
        <v>51.598403999999995</v>
      </c>
      <c r="F112" s="16">
        <v>42531</v>
      </c>
      <c r="G112">
        <v>51.16113</v>
      </c>
      <c r="H112" s="1">
        <f t="shared" si="8"/>
        <v>51.598403999999995</v>
      </c>
      <c r="I112" s="1">
        <f t="shared" si="9"/>
        <v>51.935194333333328</v>
      </c>
      <c r="J112" s="1">
        <f t="shared" si="10"/>
        <v>51.472522266666672</v>
      </c>
    </row>
    <row r="113" spans="1:10" x14ac:dyDescent="0.3">
      <c r="A113" s="16">
        <v>42534</v>
      </c>
      <c r="B113">
        <v>49.829428999999998</v>
      </c>
      <c r="C113" s="1">
        <f t="shared" si="4"/>
        <v>51.393018000000005</v>
      </c>
      <c r="F113" s="16">
        <v>42534</v>
      </c>
      <c r="G113">
        <v>49.829428999999998</v>
      </c>
      <c r="H113" s="1">
        <f t="shared" si="8"/>
        <v>51.393018000000005</v>
      </c>
      <c r="I113" s="1">
        <f t="shared" si="9"/>
        <v>51.842439111111112</v>
      </c>
      <c r="J113" s="1">
        <f t="shared" si="10"/>
        <v>51.549376599999995</v>
      </c>
    </row>
    <row r="114" spans="1:10" x14ac:dyDescent="0.3">
      <c r="A114" s="16">
        <v>42535</v>
      </c>
      <c r="B114">
        <v>49.521352</v>
      </c>
      <c r="C114" s="1">
        <f t="shared" si="4"/>
        <v>50.763607</v>
      </c>
      <c r="F114" s="16">
        <v>42535</v>
      </c>
      <c r="G114">
        <v>49.521352</v>
      </c>
      <c r="H114" s="1">
        <f t="shared" si="8"/>
        <v>50.763607</v>
      </c>
      <c r="I114" s="1">
        <f t="shared" si="9"/>
        <v>51.526629555555559</v>
      </c>
      <c r="J114" s="1">
        <f t="shared" si="10"/>
        <v>51.517574799999998</v>
      </c>
    </row>
    <row r="115" spans="1:10" x14ac:dyDescent="0.3">
      <c r="A115" s="16">
        <v>42536</v>
      </c>
      <c r="B115">
        <v>49.382216</v>
      </c>
      <c r="C115" s="1">
        <f t="shared" si="4"/>
        <v>50.170636999999999</v>
      </c>
      <c r="F115" s="16">
        <v>42536</v>
      </c>
      <c r="G115">
        <v>49.382216</v>
      </c>
      <c r="H115" s="1">
        <f t="shared" si="8"/>
        <v>50.170636999999999</v>
      </c>
      <c r="I115" s="1">
        <f t="shared" si="9"/>
        <v>51.193152777777776</v>
      </c>
      <c r="J115" s="1">
        <f t="shared" si="10"/>
        <v>51.504324266666664</v>
      </c>
    </row>
    <row r="116" spans="1:10" x14ac:dyDescent="0.3">
      <c r="A116" s="16">
        <v>42537</v>
      </c>
      <c r="B116">
        <v>50.077880999999998</v>
      </c>
      <c r="C116" s="1">
        <f t="shared" si="4"/>
        <v>49.577665666666668</v>
      </c>
      <c r="F116" s="16">
        <v>42537</v>
      </c>
      <c r="G116">
        <v>50.077880999999998</v>
      </c>
      <c r="H116" s="1">
        <f t="shared" si="8"/>
        <v>49.577665666666668</v>
      </c>
      <c r="I116" s="1">
        <f t="shared" si="9"/>
        <v>50.885072777777772</v>
      </c>
      <c r="J116" s="1">
        <f t="shared" si="10"/>
        <v>51.378442066666665</v>
      </c>
    </row>
    <row r="117" spans="1:10" x14ac:dyDescent="0.3">
      <c r="A117" s="16">
        <v>42538</v>
      </c>
      <c r="B117">
        <v>49.819493000000001</v>
      </c>
      <c r="C117" s="1">
        <f t="shared" si="4"/>
        <v>49.660482999999999</v>
      </c>
      <c r="F117" s="16">
        <v>42538</v>
      </c>
      <c r="G117">
        <v>49.819493000000001</v>
      </c>
      <c r="H117" s="1">
        <f t="shared" si="8"/>
        <v>49.660482999999999</v>
      </c>
      <c r="I117" s="1">
        <f t="shared" si="9"/>
        <v>50.730480555555552</v>
      </c>
      <c r="J117" s="1">
        <f t="shared" si="10"/>
        <v>51.263823133333325</v>
      </c>
    </row>
    <row r="118" spans="1:10" x14ac:dyDescent="0.3">
      <c r="A118" s="16">
        <v>42541</v>
      </c>
      <c r="B118">
        <v>49.759863000000003</v>
      </c>
      <c r="C118" s="1">
        <f t="shared" si="4"/>
        <v>49.759863333333328</v>
      </c>
      <c r="F118" s="16">
        <v>42541</v>
      </c>
      <c r="G118">
        <v>49.759863000000003</v>
      </c>
      <c r="H118" s="1">
        <f t="shared" si="8"/>
        <v>49.759863333333328</v>
      </c>
      <c r="I118" s="1">
        <f t="shared" si="9"/>
        <v>50.509634777777784</v>
      </c>
      <c r="J118" s="1">
        <f t="shared" si="10"/>
        <v>51.147216666666658</v>
      </c>
    </row>
    <row r="119" spans="1:10" x14ac:dyDescent="0.3">
      <c r="A119" s="16">
        <v>42542</v>
      </c>
      <c r="B119">
        <v>50.872925000000002</v>
      </c>
      <c r="C119" s="1">
        <f t="shared" si="4"/>
        <v>49.885745666666672</v>
      </c>
      <c r="F119" s="16">
        <v>42542</v>
      </c>
      <c r="G119">
        <v>50.872925000000002</v>
      </c>
      <c r="H119" s="1">
        <f t="shared" si="8"/>
        <v>49.885745666666672</v>
      </c>
      <c r="I119" s="1">
        <f t="shared" si="9"/>
        <v>50.285476444444448</v>
      </c>
      <c r="J119" s="1">
        <f t="shared" si="10"/>
        <v>50.998145733333331</v>
      </c>
    </row>
    <row r="120" spans="1:10" x14ac:dyDescent="0.3">
      <c r="A120" s="16">
        <v>42543</v>
      </c>
      <c r="B120">
        <v>50.674166999999997</v>
      </c>
      <c r="C120" s="1">
        <f t="shared" si="4"/>
        <v>50.150760333333331</v>
      </c>
      <c r="F120" s="16">
        <v>42543</v>
      </c>
      <c r="G120">
        <v>50.674166999999997</v>
      </c>
      <c r="H120" s="1">
        <f t="shared" si="8"/>
        <v>50.150760333333331</v>
      </c>
      <c r="I120" s="1">
        <f t="shared" si="9"/>
        <v>50.191616777777782</v>
      </c>
      <c r="J120" s="1">
        <f t="shared" si="10"/>
        <v>50.878226400000003</v>
      </c>
    </row>
    <row r="121" spans="1:10" x14ac:dyDescent="0.3">
      <c r="A121" s="16">
        <v>42544</v>
      </c>
      <c r="B121">
        <v>51.588465999999997</v>
      </c>
      <c r="C121" s="1">
        <f t="shared" si="4"/>
        <v>50.435651666666672</v>
      </c>
      <c r="F121" s="16">
        <v>42544</v>
      </c>
      <c r="G121">
        <v>51.588465999999997</v>
      </c>
      <c r="H121" s="1">
        <f t="shared" si="8"/>
        <v>50.435651666666672</v>
      </c>
      <c r="I121" s="1">
        <f t="shared" si="9"/>
        <v>50.122050666666667</v>
      </c>
      <c r="J121" s="1">
        <f t="shared" si="10"/>
        <v>50.754994666666668</v>
      </c>
    </row>
    <row r="122" spans="1:10" x14ac:dyDescent="0.3">
      <c r="A122" s="16">
        <v>42545</v>
      </c>
      <c r="B122">
        <v>49.521352</v>
      </c>
      <c r="C122" s="1">
        <f t="shared" si="4"/>
        <v>51.045186000000001</v>
      </c>
      <c r="F122" s="16">
        <v>42545</v>
      </c>
      <c r="G122">
        <v>49.521352</v>
      </c>
      <c r="H122" s="1">
        <f t="shared" si="8"/>
        <v>51.045186000000001</v>
      </c>
      <c r="I122" s="1">
        <f t="shared" si="9"/>
        <v>50.169532444444449</v>
      </c>
      <c r="J122" s="1">
        <f t="shared" si="10"/>
        <v>50.717230000000001</v>
      </c>
    </row>
    <row r="123" spans="1:10" x14ac:dyDescent="0.3">
      <c r="A123" s="16">
        <v>42548</v>
      </c>
      <c r="B123">
        <v>48.130021999999997</v>
      </c>
      <c r="C123" s="1">
        <f t="shared" si="4"/>
        <v>50.594661666666667</v>
      </c>
      <c r="F123" s="16">
        <v>42548</v>
      </c>
      <c r="G123">
        <v>48.130021999999997</v>
      </c>
      <c r="H123" s="1">
        <f t="shared" si="8"/>
        <v>50.594661666666667</v>
      </c>
      <c r="I123" s="1">
        <f t="shared" si="9"/>
        <v>50.135301666666663</v>
      </c>
      <c r="J123" s="1">
        <f t="shared" si="10"/>
        <v>50.587372733333339</v>
      </c>
    </row>
    <row r="124" spans="1:10" x14ac:dyDescent="0.3">
      <c r="A124" s="16">
        <v>42549</v>
      </c>
      <c r="B124">
        <v>49.133764999999997</v>
      </c>
      <c r="C124" s="1">
        <f t="shared" si="4"/>
        <v>49.746613333333329</v>
      </c>
      <c r="F124" s="16">
        <v>42549</v>
      </c>
      <c r="G124">
        <v>49.133764999999997</v>
      </c>
      <c r="H124" s="1">
        <f t="shared" si="8"/>
        <v>49.746613333333329</v>
      </c>
      <c r="I124" s="1">
        <f t="shared" si="9"/>
        <v>49.980709444444443</v>
      </c>
      <c r="J124" s="1">
        <f t="shared" si="10"/>
        <v>50.342233866666675</v>
      </c>
    </row>
    <row r="125" spans="1:10" x14ac:dyDescent="0.3">
      <c r="A125" s="16">
        <v>42550</v>
      </c>
      <c r="B125">
        <v>50.226953000000002</v>
      </c>
      <c r="C125" s="1">
        <f t="shared" si="4"/>
        <v>48.928379666666672</v>
      </c>
      <c r="F125" s="16">
        <v>42550</v>
      </c>
      <c r="G125">
        <v>50.226953000000002</v>
      </c>
      <c r="H125" s="1">
        <f t="shared" si="8"/>
        <v>48.928379666666672</v>
      </c>
      <c r="I125" s="1">
        <f t="shared" si="9"/>
        <v>49.953103777777777</v>
      </c>
      <c r="J125" s="1">
        <f t="shared" si="10"/>
        <v>50.165999000000014</v>
      </c>
    </row>
    <row r="126" spans="1:10" x14ac:dyDescent="0.3">
      <c r="A126" s="16">
        <v>42551</v>
      </c>
      <c r="B126">
        <v>50.853048000000001</v>
      </c>
      <c r="C126" s="1">
        <f t="shared" si="4"/>
        <v>49.163579999999996</v>
      </c>
      <c r="F126" s="16">
        <v>42551</v>
      </c>
      <c r="G126">
        <v>50.853048000000001</v>
      </c>
      <c r="H126" s="1">
        <f t="shared" si="8"/>
        <v>49.163579999999996</v>
      </c>
      <c r="I126" s="1">
        <f t="shared" si="9"/>
        <v>49.969667333333319</v>
      </c>
      <c r="J126" s="1">
        <f t="shared" si="10"/>
        <v>50.06661840000001</v>
      </c>
    </row>
    <row r="127" spans="1:10" x14ac:dyDescent="0.3">
      <c r="A127" s="16">
        <v>42552</v>
      </c>
      <c r="B127">
        <v>50.843111999999998</v>
      </c>
      <c r="C127" s="1">
        <f t="shared" si="4"/>
        <v>50.071255333333333</v>
      </c>
      <c r="F127" s="16">
        <v>42552</v>
      </c>
      <c r="G127">
        <v>50.843111999999998</v>
      </c>
      <c r="H127" s="1">
        <f t="shared" si="8"/>
        <v>50.071255333333333</v>
      </c>
      <c r="I127" s="1">
        <f t="shared" si="9"/>
        <v>50.084506777777769</v>
      </c>
      <c r="J127" s="1">
        <f t="shared" si="10"/>
        <v>50.036804133333334</v>
      </c>
    </row>
    <row r="128" spans="1:10" x14ac:dyDescent="0.3">
      <c r="A128" s="16">
        <v>42556</v>
      </c>
      <c r="B128">
        <v>50.853048000000001</v>
      </c>
      <c r="C128" s="1">
        <f t="shared" si="4"/>
        <v>50.641037666666669</v>
      </c>
      <c r="F128" s="16">
        <v>42556</v>
      </c>
      <c r="G128">
        <v>50.853048000000001</v>
      </c>
      <c r="H128" s="1">
        <f t="shared" si="8"/>
        <v>50.641037666666669</v>
      </c>
      <c r="I128" s="1">
        <f t="shared" si="9"/>
        <v>50.204867777777778</v>
      </c>
      <c r="J128" s="1">
        <f t="shared" si="10"/>
        <v>50.015602933333334</v>
      </c>
    </row>
    <row r="129" spans="1:10" x14ac:dyDescent="0.3">
      <c r="A129" s="16">
        <v>42557</v>
      </c>
      <c r="B129">
        <v>51.061751000000001</v>
      </c>
      <c r="C129" s="1">
        <f t="shared" si="4"/>
        <v>50.849736</v>
      </c>
      <c r="F129" s="16">
        <v>42557</v>
      </c>
      <c r="G129">
        <v>51.061751000000001</v>
      </c>
      <c r="H129" s="1">
        <f t="shared" si="8"/>
        <v>50.849736</v>
      </c>
      <c r="I129" s="1">
        <f t="shared" si="9"/>
        <v>50.202659222222223</v>
      </c>
      <c r="J129" s="1">
        <f t="shared" si="10"/>
        <v>50.083844199999994</v>
      </c>
    </row>
    <row r="130" spans="1:10" x14ac:dyDescent="0.3">
      <c r="A130" s="16">
        <v>42558</v>
      </c>
      <c r="B130">
        <v>51.061751000000001</v>
      </c>
      <c r="C130" s="1">
        <f t="shared" si="4"/>
        <v>50.919303666666657</v>
      </c>
      <c r="F130" s="16">
        <v>42558</v>
      </c>
      <c r="G130">
        <v>51.061751000000001</v>
      </c>
      <c r="H130" s="1">
        <f t="shared" si="8"/>
        <v>50.919303666666657</v>
      </c>
      <c r="I130" s="1">
        <f t="shared" si="9"/>
        <v>50.245724111111116</v>
      </c>
      <c r="J130" s="1">
        <f t="shared" si="10"/>
        <v>50.186537466666657</v>
      </c>
    </row>
    <row r="131" spans="1:10" x14ac:dyDescent="0.3">
      <c r="A131" s="16">
        <v>42559</v>
      </c>
      <c r="B131">
        <v>51.976050000000001</v>
      </c>
      <c r="C131" s="1">
        <f t="shared" si="4"/>
        <v>50.992183333333337</v>
      </c>
      <c r="F131" s="16">
        <v>42559</v>
      </c>
      <c r="G131">
        <v>51.976050000000001</v>
      </c>
      <c r="H131" s="1">
        <f t="shared" si="8"/>
        <v>50.992183333333337</v>
      </c>
      <c r="I131" s="1">
        <f t="shared" si="9"/>
        <v>50.187200222222231</v>
      </c>
      <c r="J131" s="1">
        <f t="shared" si="10"/>
        <v>50.298506466666659</v>
      </c>
    </row>
    <row r="132" spans="1:10" x14ac:dyDescent="0.3">
      <c r="A132" s="16">
        <v>42562</v>
      </c>
      <c r="B132">
        <v>52.264254999999999</v>
      </c>
      <c r="C132" s="1">
        <f t="shared" si="4"/>
        <v>51.366517333333341</v>
      </c>
      <c r="F132" s="16">
        <v>42562</v>
      </c>
      <c r="G132">
        <v>52.264254999999999</v>
      </c>
      <c r="H132" s="1">
        <f t="shared" si="8"/>
        <v>51.366517333333341</v>
      </c>
      <c r="I132" s="1">
        <f t="shared" si="9"/>
        <v>50.459944444444446</v>
      </c>
      <c r="J132" s="1">
        <f t="shared" si="10"/>
        <v>50.425051066666661</v>
      </c>
    </row>
    <row r="133" spans="1:10" x14ac:dyDescent="0.3">
      <c r="A133" s="16">
        <v>42563</v>
      </c>
      <c r="B133">
        <v>52.880412999999997</v>
      </c>
      <c r="C133" s="1">
        <f t="shared" si="4"/>
        <v>51.767351999999995</v>
      </c>
      <c r="F133" s="16">
        <v>42563</v>
      </c>
      <c r="G133">
        <v>52.880412999999997</v>
      </c>
      <c r="H133" s="1">
        <f t="shared" si="8"/>
        <v>51.767351999999995</v>
      </c>
      <c r="I133" s="1">
        <f t="shared" si="9"/>
        <v>50.919303666666664</v>
      </c>
      <c r="J133" s="1">
        <f t="shared" si="10"/>
        <v>50.5880352</v>
      </c>
    </row>
    <row r="134" spans="1:10" x14ac:dyDescent="0.3">
      <c r="A134" s="16">
        <v>42564</v>
      </c>
      <c r="B134">
        <v>53.178553999999998</v>
      </c>
      <c r="C134" s="1">
        <f t="shared" ref="C134:C142" si="11">AVERAGE(B131:B133)</f>
        <v>52.373572666666668</v>
      </c>
      <c r="F134" s="16">
        <v>42564</v>
      </c>
      <c r="G134">
        <v>53.178553999999998</v>
      </c>
      <c r="H134" s="1">
        <f t="shared" si="8"/>
        <v>52.373572666666668</v>
      </c>
      <c r="I134" s="1">
        <f t="shared" si="9"/>
        <v>51.335597888888884</v>
      </c>
      <c r="J134" s="1">
        <f t="shared" si="10"/>
        <v>50.796071866666665</v>
      </c>
    </row>
    <row r="135" spans="1:10" x14ac:dyDescent="0.3">
      <c r="A135" s="16">
        <v>42565</v>
      </c>
      <c r="B135">
        <v>53.407133000000002</v>
      </c>
      <c r="C135" s="1">
        <f t="shared" si="11"/>
        <v>52.774407333333329</v>
      </c>
      <c r="F135" s="16">
        <v>42565</v>
      </c>
      <c r="G135">
        <v>53.407133000000002</v>
      </c>
      <c r="H135" s="1">
        <f t="shared" si="8"/>
        <v>52.774407333333329</v>
      </c>
      <c r="I135" s="1">
        <f t="shared" si="9"/>
        <v>51.663553555555552</v>
      </c>
      <c r="J135" s="1">
        <f t="shared" si="10"/>
        <v>50.949780466666667</v>
      </c>
    </row>
    <row r="136" spans="1:10" x14ac:dyDescent="0.3">
      <c r="A136" s="16">
        <v>42566</v>
      </c>
      <c r="B136">
        <v>53.367379999999997</v>
      </c>
      <c r="C136" s="1">
        <f t="shared" si="11"/>
        <v>53.155366666666659</v>
      </c>
      <c r="F136" s="16">
        <v>42566</v>
      </c>
      <c r="G136">
        <v>53.367379999999997</v>
      </c>
      <c r="H136" s="1">
        <f t="shared" si="8"/>
        <v>53.155366666666659</v>
      </c>
      <c r="I136" s="1">
        <f t="shared" si="9"/>
        <v>51.947340777777775</v>
      </c>
      <c r="J136" s="1">
        <f t="shared" si="10"/>
        <v>51.131978200000013</v>
      </c>
    </row>
    <row r="137" spans="1:10" x14ac:dyDescent="0.3">
      <c r="A137" s="16">
        <v>42569</v>
      </c>
      <c r="B137">
        <v>53.625768000000001</v>
      </c>
      <c r="C137" s="1">
        <f t="shared" si="11"/>
        <v>53.317689000000001</v>
      </c>
      <c r="F137" s="16">
        <v>42569</v>
      </c>
      <c r="G137">
        <v>53.625768000000001</v>
      </c>
      <c r="H137" s="1">
        <f t="shared" si="8"/>
        <v>53.317689000000001</v>
      </c>
      <c r="I137" s="1">
        <f t="shared" si="9"/>
        <v>52.227815</v>
      </c>
      <c r="J137" s="1">
        <f t="shared" si="10"/>
        <v>51.250572466666668</v>
      </c>
    </row>
    <row r="138" spans="1:10" x14ac:dyDescent="0.3">
      <c r="A138" s="16">
        <v>42570</v>
      </c>
      <c r="B138">
        <v>52.761158000000002</v>
      </c>
      <c r="C138" s="1">
        <f t="shared" si="11"/>
        <v>53.466760333333333</v>
      </c>
      <c r="F138" s="16">
        <v>42570</v>
      </c>
      <c r="G138">
        <v>52.761158000000002</v>
      </c>
      <c r="H138" s="1">
        <f t="shared" si="8"/>
        <v>53.466760333333333</v>
      </c>
      <c r="I138" s="1">
        <f t="shared" si="9"/>
        <v>52.535894999999996</v>
      </c>
      <c r="J138" s="1">
        <f t="shared" si="10"/>
        <v>51.524200200000003</v>
      </c>
    </row>
    <row r="139" spans="1:10" x14ac:dyDescent="0.3">
      <c r="A139" s="16">
        <v>42571</v>
      </c>
      <c r="B139">
        <v>55.563690000000001</v>
      </c>
      <c r="C139" s="1">
        <f t="shared" si="11"/>
        <v>53.251435333333326</v>
      </c>
      <c r="F139" s="16">
        <v>42571</v>
      </c>
      <c r="G139">
        <v>55.563690000000001</v>
      </c>
      <c r="H139" s="1">
        <f t="shared" si="8"/>
        <v>53.251435333333326</v>
      </c>
      <c r="I139" s="1">
        <f t="shared" si="9"/>
        <v>52.724718000000003</v>
      </c>
      <c r="J139" s="1">
        <f t="shared" si="10"/>
        <v>51.832942600000003</v>
      </c>
    </row>
    <row r="140" spans="1:10" x14ac:dyDescent="0.3">
      <c r="A140" s="16">
        <v>42572</v>
      </c>
      <c r="B140">
        <v>55.454371000000002</v>
      </c>
      <c r="C140" s="1">
        <f t="shared" si="11"/>
        <v>53.983538666666668</v>
      </c>
      <c r="F140" s="16">
        <v>42572</v>
      </c>
      <c r="G140">
        <v>55.454371000000002</v>
      </c>
      <c r="H140" s="1">
        <f t="shared" si="8"/>
        <v>53.983538666666668</v>
      </c>
      <c r="I140" s="1">
        <f t="shared" si="9"/>
        <v>53.224933444444453</v>
      </c>
      <c r="J140" s="1">
        <f t="shared" si="10"/>
        <v>52.261604266666673</v>
      </c>
    </row>
    <row r="141" spans="1:10" x14ac:dyDescent="0.3">
      <c r="A141" s="16">
        <v>42573</v>
      </c>
      <c r="B141">
        <v>56.219602000000002</v>
      </c>
      <c r="C141" s="1">
        <f t="shared" si="11"/>
        <v>54.593073000000004</v>
      </c>
      <c r="F141" s="16">
        <v>42573</v>
      </c>
      <c r="G141">
        <v>56.219602000000002</v>
      </c>
      <c r="H141" s="1">
        <f t="shared" si="8"/>
        <v>54.593073000000004</v>
      </c>
      <c r="I141" s="1">
        <f t="shared" si="9"/>
        <v>53.611413555555551</v>
      </c>
      <c r="J141" s="1">
        <f t="shared" si="10"/>
        <v>52.610098799999996</v>
      </c>
    </row>
    <row r="142" spans="1:10" x14ac:dyDescent="0.3">
      <c r="C142" s="1">
        <f t="shared" si="11"/>
        <v>55.745887666666668</v>
      </c>
      <c r="H142" s="1">
        <f t="shared" si="8"/>
        <v>55.745887666666668</v>
      </c>
      <c r="I142" s="1">
        <f t="shared" si="9"/>
        <v>54.05089655555556</v>
      </c>
      <c r="J142" s="1">
        <f t="shared" si="10"/>
        <v>52.967869066666665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5"/>
  <sheetViews>
    <sheetView zoomScale="90" zoomScaleNormal="90" workbookViewId="0">
      <selection activeCell="N60" sqref="N60"/>
    </sheetView>
  </sheetViews>
  <sheetFormatPr defaultRowHeight="14.4" x14ac:dyDescent="0.3"/>
  <cols>
    <col min="22" max="22" width="16.33203125" customWidth="1"/>
  </cols>
  <sheetData>
    <row r="1" spans="2:22" x14ac:dyDescent="0.3">
      <c r="U1" s="21" t="s">
        <v>8</v>
      </c>
      <c r="V1" s="21" t="s">
        <v>36</v>
      </c>
    </row>
    <row r="2" spans="2:22" x14ac:dyDescent="0.3">
      <c r="U2" s="22">
        <f>2/(V2+1)</f>
        <v>1</v>
      </c>
      <c r="V2" s="9">
        <v>1</v>
      </c>
    </row>
    <row r="3" spans="2:22" x14ac:dyDescent="0.3">
      <c r="B3" t="s">
        <v>7</v>
      </c>
      <c r="C3" t="s">
        <v>8</v>
      </c>
      <c r="U3" s="22">
        <f t="shared" ref="U3:U12" si="0">2/(V3+1)</f>
        <v>0.90909090909090906</v>
      </c>
      <c r="V3" s="9">
        <v>1.2</v>
      </c>
    </row>
    <row r="4" spans="2:22" x14ac:dyDescent="0.3">
      <c r="B4">
        <v>1</v>
      </c>
      <c r="C4">
        <f t="shared" ref="C4:C67" si="1">2/(B4+1)</f>
        <v>1</v>
      </c>
      <c r="U4" s="22">
        <f t="shared" si="0"/>
        <v>0.8</v>
      </c>
      <c r="V4" s="2">
        <v>1.5</v>
      </c>
    </row>
    <row r="5" spans="2:22" x14ac:dyDescent="0.3">
      <c r="B5">
        <v>2</v>
      </c>
      <c r="C5" s="1">
        <f t="shared" si="1"/>
        <v>0.66666666666666663</v>
      </c>
      <c r="U5" s="22">
        <f t="shared" si="0"/>
        <v>0.68965517241379315</v>
      </c>
      <c r="V5" s="9">
        <v>1.9</v>
      </c>
    </row>
    <row r="6" spans="2:22" x14ac:dyDescent="0.3">
      <c r="B6" s="4">
        <v>3</v>
      </c>
      <c r="C6" s="4">
        <f t="shared" si="1"/>
        <v>0.5</v>
      </c>
      <c r="U6" s="22">
        <f t="shared" si="0"/>
        <v>0.60606060606060608</v>
      </c>
      <c r="V6" s="2">
        <v>2.2999999999999998</v>
      </c>
    </row>
    <row r="7" spans="2:22" x14ac:dyDescent="0.3">
      <c r="B7">
        <v>4</v>
      </c>
      <c r="C7">
        <f t="shared" si="1"/>
        <v>0.4</v>
      </c>
      <c r="U7" s="22">
        <f t="shared" si="0"/>
        <v>0.5</v>
      </c>
      <c r="V7" s="9">
        <v>3</v>
      </c>
    </row>
    <row r="8" spans="2:22" x14ac:dyDescent="0.3">
      <c r="B8" s="4">
        <v>5</v>
      </c>
      <c r="C8" s="5">
        <f t="shared" si="1"/>
        <v>0.33333333333333331</v>
      </c>
      <c r="U8" s="22">
        <f t="shared" si="0"/>
        <v>0.4</v>
      </c>
      <c r="V8" s="23">
        <v>4</v>
      </c>
    </row>
    <row r="9" spans="2:22" x14ac:dyDescent="0.3">
      <c r="B9">
        <v>6</v>
      </c>
      <c r="C9" s="1">
        <f t="shared" si="1"/>
        <v>0.2857142857142857</v>
      </c>
      <c r="U9" s="22">
        <f t="shared" si="0"/>
        <v>0.29850746268656714</v>
      </c>
      <c r="V9" s="9">
        <v>5.7</v>
      </c>
    </row>
    <row r="10" spans="2:22" x14ac:dyDescent="0.3">
      <c r="B10" s="6">
        <v>7</v>
      </c>
      <c r="C10" s="6">
        <f t="shared" si="1"/>
        <v>0.25</v>
      </c>
      <c r="U10" s="22">
        <f t="shared" si="0"/>
        <v>0.2</v>
      </c>
      <c r="V10" s="2">
        <v>9</v>
      </c>
    </row>
    <row r="11" spans="2:22" x14ac:dyDescent="0.3">
      <c r="B11">
        <v>8</v>
      </c>
      <c r="C11" s="1">
        <f t="shared" si="1"/>
        <v>0.22222222222222221</v>
      </c>
      <c r="U11" s="22">
        <f t="shared" si="0"/>
        <v>0.1</v>
      </c>
      <c r="V11" s="9">
        <v>19</v>
      </c>
    </row>
    <row r="12" spans="2:22" x14ac:dyDescent="0.3">
      <c r="B12" s="4">
        <v>9</v>
      </c>
      <c r="C12" s="4">
        <f t="shared" si="1"/>
        <v>0.2</v>
      </c>
      <c r="U12" s="22">
        <f t="shared" si="0"/>
        <v>0.01</v>
      </c>
      <c r="V12" s="9">
        <v>199</v>
      </c>
    </row>
    <row r="13" spans="2:22" x14ac:dyDescent="0.3">
      <c r="B13">
        <v>10</v>
      </c>
      <c r="C13" s="1">
        <f t="shared" si="1"/>
        <v>0.18181818181818182</v>
      </c>
      <c r="U13" s="1"/>
    </row>
    <row r="14" spans="2:22" x14ac:dyDescent="0.3">
      <c r="B14">
        <v>11</v>
      </c>
      <c r="C14" s="1">
        <f t="shared" si="1"/>
        <v>0.16666666666666666</v>
      </c>
      <c r="U14" s="1"/>
    </row>
    <row r="15" spans="2:22" x14ac:dyDescent="0.3">
      <c r="B15">
        <v>12</v>
      </c>
      <c r="C15" s="1">
        <f t="shared" si="1"/>
        <v>0.15384615384615385</v>
      </c>
      <c r="U15" s="1"/>
    </row>
    <row r="16" spans="2:22" x14ac:dyDescent="0.3">
      <c r="B16">
        <v>13</v>
      </c>
      <c r="C16" s="1">
        <f t="shared" si="1"/>
        <v>0.14285714285714285</v>
      </c>
      <c r="U16" s="1"/>
    </row>
    <row r="17" spans="2:22" x14ac:dyDescent="0.3">
      <c r="B17">
        <v>14</v>
      </c>
      <c r="C17" s="1">
        <f t="shared" si="1"/>
        <v>0.13333333333333333</v>
      </c>
      <c r="U17" s="1"/>
    </row>
    <row r="18" spans="2:22" x14ac:dyDescent="0.3">
      <c r="B18">
        <v>15</v>
      </c>
      <c r="C18" s="1">
        <f t="shared" si="1"/>
        <v>0.125</v>
      </c>
      <c r="U18" s="1"/>
    </row>
    <row r="19" spans="2:22" x14ac:dyDescent="0.3">
      <c r="B19">
        <v>16</v>
      </c>
      <c r="C19" s="1">
        <f t="shared" si="1"/>
        <v>0.11764705882352941</v>
      </c>
      <c r="U19" s="1"/>
    </row>
    <row r="20" spans="2:22" x14ac:dyDescent="0.3">
      <c r="B20">
        <v>17</v>
      </c>
      <c r="C20" s="1">
        <f t="shared" si="1"/>
        <v>0.1111111111111111</v>
      </c>
      <c r="F20" s="7" t="s">
        <v>8</v>
      </c>
      <c r="G20" s="7" t="s">
        <v>9</v>
      </c>
      <c r="H20" s="8" t="s">
        <v>8</v>
      </c>
      <c r="I20" s="8" t="s">
        <v>10</v>
      </c>
      <c r="J20" s="8" t="s">
        <v>11</v>
      </c>
      <c r="K20" s="8" t="s">
        <v>8</v>
      </c>
      <c r="L20" s="8" t="s">
        <v>10</v>
      </c>
      <c r="M20" s="8" t="s">
        <v>12</v>
      </c>
      <c r="N20" s="8" t="s">
        <v>8</v>
      </c>
      <c r="O20" s="8" t="s">
        <v>10</v>
      </c>
      <c r="P20" s="8" t="s">
        <v>13</v>
      </c>
      <c r="Q20" s="8" t="s">
        <v>8</v>
      </c>
      <c r="R20" s="8" t="s">
        <v>10</v>
      </c>
      <c r="S20" s="8" t="s">
        <v>14</v>
      </c>
      <c r="U20" s="1"/>
      <c r="V20" s="4"/>
    </row>
    <row r="21" spans="2:22" x14ac:dyDescent="0.3">
      <c r="B21">
        <v>18</v>
      </c>
      <c r="C21" s="1">
        <f t="shared" si="1"/>
        <v>0.10526315789473684</v>
      </c>
      <c r="F21" s="9">
        <v>1</v>
      </c>
      <c r="G21" s="9">
        <v>1</v>
      </c>
      <c r="H21">
        <v>0.1</v>
      </c>
      <c r="I21">
        <v>0</v>
      </c>
      <c r="J21">
        <f>$H$21*(1-$H$21)^I21</f>
        <v>0.1</v>
      </c>
      <c r="K21">
        <v>0.3</v>
      </c>
      <c r="L21">
        <v>0</v>
      </c>
      <c r="M21">
        <f t="shared" ref="M21:M41" si="2">$K$21*(1-$K$21)^L21</f>
        <v>0.3</v>
      </c>
      <c r="N21">
        <v>0.5</v>
      </c>
      <c r="O21">
        <v>0</v>
      </c>
      <c r="P21">
        <f>$N$21*(1-$N$21)^O21</f>
        <v>0.5</v>
      </c>
      <c r="Q21">
        <v>0.9</v>
      </c>
      <c r="R21">
        <v>0</v>
      </c>
      <c r="S21">
        <f>$Q$21*(1-$Q$21)^R21</f>
        <v>0.9</v>
      </c>
      <c r="U21" s="1"/>
    </row>
    <row r="22" spans="2:22" x14ac:dyDescent="0.3">
      <c r="B22" s="4">
        <v>19</v>
      </c>
      <c r="C22" s="5">
        <f t="shared" si="1"/>
        <v>0.1</v>
      </c>
      <c r="F22" s="9">
        <v>0.5</v>
      </c>
      <c r="G22" s="9">
        <v>3</v>
      </c>
      <c r="I22">
        <v>1</v>
      </c>
      <c r="J22">
        <f t="shared" ref="J22:J41" si="3">$H$21*(1-$H$21)^I22</f>
        <v>9.0000000000000011E-2</v>
      </c>
      <c r="L22">
        <v>1</v>
      </c>
      <c r="M22">
        <f t="shared" si="2"/>
        <v>0.21</v>
      </c>
      <c r="O22">
        <v>1</v>
      </c>
      <c r="P22">
        <f t="shared" ref="P22:P41" si="4">$N$21*(1-$N$21)^O22</f>
        <v>0.25</v>
      </c>
      <c r="R22">
        <v>1</v>
      </c>
      <c r="S22">
        <f t="shared" ref="S22:S41" si="5">$Q$21*(1-$Q$21)^R22</f>
        <v>8.9999999999999983E-2</v>
      </c>
      <c r="U22" s="1"/>
    </row>
    <row r="23" spans="2:22" x14ac:dyDescent="0.3">
      <c r="B23">
        <v>20</v>
      </c>
      <c r="C23" s="1">
        <f t="shared" si="1"/>
        <v>9.5238095238095233E-2</v>
      </c>
      <c r="F23" s="9">
        <v>0.3</v>
      </c>
      <c r="G23" s="9">
        <v>5</v>
      </c>
      <c r="I23">
        <v>2</v>
      </c>
      <c r="J23" s="1">
        <f t="shared" si="3"/>
        <v>8.1000000000000016E-2</v>
      </c>
      <c r="L23">
        <v>2</v>
      </c>
      <c r="M23" s="1">
        <f t="shared" si="2"/>
        <v>0.14699999999999996</v>
      </c>
      <c r="O23">
        <v>2</v>
      </c>
      <c r="P23" s="1">
        <f t="shared" si="4"/>
        <v>0.125</v>
      </c>
      <c r="R23">
        <v>2</v>
      </c>
      <c r="S23" s="1">
        <f t="shared" si="5"/>
        <v>8.9999999999999959E-3</v>
      </c>
      <c r="U23" s="1"/>
    </row>
    <row r="24" spans="2:22" x14ac:dyDescent="0.3">
      <c r="B24">
        <v>21</v>
      </c>
      <c r="C24" s="1">
        <f t="shared" si="1"/>
        <v>9.0909090909090912E-2</v>
      </c>
      <c r="F24" s="9">
        <v>0.2</v>
      </c>
      <c r="G24" s="9">
        <v>9</v>
      </c>
      <c r="I24">
        <v>3</v>
      </c>
      <c r="J24" s="1">
        <f t="shared" si="3"/>
        <v>7.2900000000000006E-2</v>
      </c>
      <c r="L24">
        <v>3</v>
      </c>
      <c r="M24" s="1">
        <f t="shared" si="2"/>
        <v>0.10289999999999998</v>
      </c>
      <c r="O24">
        <v>3</v>
      </c>
      <c r="P24" s="1">
        <f t="shared" si="4"/>
        <v>6.25E-2</v>
      </c>
      <c r="R24">
        <v>3</v>
      </c>
      <c r="S24" s="1">
        <f t="shared" si="5"/>
        <v>8.9999999999999943E-4</v>
      </c>
      <c r="U24" s="1"/>
    </row>
    <row r="25" spans="2:22" x14ac:dyDescent="0.3">
      <c r="B25">
        <v>22</v>
      </c>
      <c r="C25" s="1">
        <f t="shared" si="1"/>
        <v>8.6956521739130432E-2</v>
      </c>
      <c r="F25" s="9">
        <v>0.1</v>
      </c>
      <c r="G25" s="9">
        <v>19</v>
      </c>
      <c r="I25">
        <v>4</v>
      </c>
      <c r="J25" s="1">
        <f t="shared" si="3"/>
        <v>6.5610000000000016E-2</v>
      </c>
      <c r="L25">
        <v>4</v>
      </c>
      <c r="M25" s="1">
        <f t="shared" si="2"/>
        <v>7.2029999999999969E-2</v>
      </c>
      <c r="O25">
        <v>4</v>
      </c>
      <c r="P25" s="1">
        <f t="shared" si="4"/>
        <v>3.125E-2</v>
      </c>
      <c r="R25">
        <v>4</v>
      </c>
      <c r="S25" s="1">
        <f t="shared" si="5"/>
        <v>8.9999999999999911E-5</v>
      </c>
      <c r="U25" s="1"/>
    </row>
    <row r="26" spans="2:22" x14ac:dyDescent="0.3">
      <c r="B26">
        <v>23</v>
      </c>
      <c r="C26" s="1">
        <f t="shared" si="1"/>
        <v>8.3333333333333329E-2</v>
      </c>
      <c r="F26" s="9">
        <v>0.01</v>
      </c>
      <c r="G26" s="9">
        <v>133</v>
      </c>
      <c r="I26">
        <v>5</v>
      </c>
      <c r="J26" s="1">
        <f t="shared" si="3"/>
        <v>5.9049000000000018E-2</v>
      </c>
      <c r="L26">
        <v>5</v>
      </c>
      <c r="M26" s="1">
        <f t="shared" si="2"/>
        <v>5.042099999999998E-2</v>
      </c>
      <c r="O26">
        <v>5</v>
      </c>
      <c r="P26" s="1">
        <f t="shared" si="4"/>
        <v>1.5625E-2</v>
      </c>
      <c r="R26">
        <v>5</v>
      </c>
      <c r="S26" s="1">
        <f t="shared" si="5"/>
        <v>8.9999999999999884E-6</v>
      </c>
      <c r="U26" s="1"/>
    </row>
    <row r="27" spans="2:22" x14ac:dyDescent="0.3">
      <c r="B27">
        <v>24</v>
      </c>
      <c r="C27" s="1">
        <f t="shared" si="1"/>
        <v>0.08</v>
      </c>
      <c r="I27">
        <v>6</v>
      </c>
      <c r="J27" s="1">
        <f t="shared" si="3"/>
        <v>5.314410000000002E-2</v>
      </c>
      <c r="L27">
        <v>6</v>
      </c>
      <c r="M27" s="1">
        <f t="shared" si="2"/>
        <v>3.5294699999999984E-2</v>
      </c>
      <c r="O27">
        <v>6</v>
      </c>
      <c r="P27" s="1">
        <f t="shared" si="4"/>
        <v>7.8125E-3</v>
      </c>
      <c r="R27">
        <v>6</v>
      </c>
      <c r="S27" s="1">
        <f t="shared" si="5"/>
        <v>8.9999999999999869E-7</v>
      </c>
      <c r="U27" s="1"/>
    </row>
    <row r="28" spans="2:22" x14ac:dyDescent="0.3">
      <c r="B28">
        <v>25</v>
      </c>
      <c r="C28" s="1">
        <f t="shared" si="1"/>
        <v>7.6923076923076927E-2</v>
      </c>
      <c r="I28">
        <v>7</v>
      </c>
      <c r="J28" s="10">
        <f t="shared" si="3"/>
        <v>4.7829690000000015E-2</v>
      </c>
      <c r="L28">
        <v>7</v>
      </c>
      <c r="M28" s="10">
        <f t="shared" si="2"/>
        <v>2.4706289999999985E-2</v>
      </c>
      <c r="O28">
        <v>7</v>
      </c>
      <c r="P28" s="10">
        <f t="shared" si="4"/>
        <v>3.90625E-3</v>
      </c>
      <c r="R28">
        <v>7</v>
      </c>
      <c r="S28" s="10">
        <f t="shared" si="5"/>
        <v>8.9999999999999853E-8</v>
      </c>
      <c r="U28" s="1"/>
    </row>
    <row r="29" spans="2:22" x14ac:dyDescent="0.3">
      <c r="B29">
        <v>26</v>
      </c>
      <c r="C29" s="1">
        <f t="shared" si="1"/>
        <v>7.407407407407407E-2</v>
      </c>
      <c r="I29">
        <v>8</v>
      </c>
      <c r="J29" s="10">
        <f t="shared" si="3"/>
        <v>4.3046721000000017E-2</v>
      </c>
      <c r="L29">
        <v>8</v>
      </c>
      <c r="M29" s="10">
        <f t="shared" si="2"/>
        <v>1.7294402999999989E-2</v>
      </c>
      <c r="O29">
        <v>8</v>
      </c>
      <c r="P29" s="10">
        <f t="shared" si="4"/>
        <v>1.953125E-3</v>
      </c>
      <c r="R29">
        <v>8</v>
      </c>
      <c r="S29" s="10">
        <f t="shared" si="5"/>
        <v>8.9999999999999813E-9</v>
      </c>
      <c r="U29" s="1"/>
    </row>
    <row r="30" spans="2:22" x14ac:dyDescent="0.3">
      <c r="B30">
        <v>27</v>
      </c>
      <c r="C30" s="1">
        <f t="shared" si="1"/>
        <v>7.1428571428571425E-2</v>
      </c>
      <c r="I30">
        <v>9</v>
      </c>
      <c r="J30" s="10">
        <f t="shared" si="3"/>
        <v>3.874204890000002E-2</v>
      </c>
      <c r="L30">
        <v>9</v>
      </c>
      <c r="M30" s="10">
        <f t="shared" si="2"/>
        <v>1.2106082099999992E-2</v>
      </c>
      <c r="O30">
        <v>9</v>
      </c>
      <c r="P30" s="10">
        <f t="shared" si="4"/>
        <v>9.765625E-4</v>
      </c>
      <c r="R30">
        <v>9</v>
      </c>
      <c r="S30" s="10">
        <f t="shared" si="5"/>
        <v>8.9999999999999782E-10</v>
      </c>
      <c r="U30" s="1"/>
    </row>
    <row r="31" spans="2:22" x14ac:dyDescent="0.3">
      <c r="B31">
        <v>28</v>
      </c>
      <c r="C31" s="1">
        <f t="shared" si="1"/>
        <v>6.8965517241379309E-2</v>
      </c>
      <c r="I31">
        <v>10</v>
      </c>
      <c r="J31" s="11">
        <f t="shared" si="3"/>
        <v>3.4867844010000017E-2</v>
      </c>
      <c r="L31">
        <v>10</v>
      </c>
      <c r="M31" s="11">
        <f t="shared" si="2"/>
        <v>8.4742574699999944E-3</v>
      </c>
      <c r="O31">
        <v>10</v>
      </c>
      <c r="P31" s="11">
        <f t="shared" si="4"/>
        <v>4.8828125E-4</v>
      </c>
      <c r="R31">
        <v>10</v>
      </c>
      <c r="S31" s="11">
        <f t="shared" si="5"/>
        <v>8.9999999999999767E-11</v>
      </c>
      <c r="U31" s="1"/>
    </row>
    <row r="32" spans="2:22" x14ac:dyDescent="0.3">
      <c r="B32">
        <v>29</v>
      </c>
      <c r="C32" s="1">
        <f t="shared" si="1"/>
        <v>6.6666666666666666E-2</v>
      </c>
      <c r="I32">
        <v>11</v>
      </c>
      <c r="J32" s="11">
        <f t="shared" si="3"/>
        <v>3.138105960900002E-2</v>
      </c>
      <c r="L32">
        <v>11</v>
      </c>
      <c r="M32" s="11">
        <f t="shared" si="2"/>
        <v>5.9319802289999951E-3</v>
      </c>
      <c r="O32">
        <v>11</v>
      </c>
      <c r="P32" s="11">
        <f t="shared" si="4"/>
        <v>2.44140625E-4</v>
      </c>
      <c r="R32">
        <v>11</v>
      </c>
      <c r="S32" s="11">
        <f t="shared" si="5"/>
        <v>8.9999999999999754E-12</v>
      </c>
      <c r="U32" s="1"/>
    </row>
    <row r="33" spans="2:21" x14ac:dyDescent="0.3">
      <c r="B33">
        <v>30</v>
      </c>
      <c r="C33" s="1">
        <f t="shared" si="1"/>
        <v>6.4516129032258063E-2</v>
      </c>
      <c r="I33">
        <v>12</v>
      </c>
      <c r="J33" s="11">
        <f t="shared" si="3"/>
        <v>2.8242953648100019E-2</v>
      </c>
      <c r="L33">
        <v>12</v>
      </c>
      <c r="M33" s="11">
        <f t="shared" si="2"/>
        <v>4.1523861602999956E-3</v>
      </c>
      <c r="O33">
        <v>12</v>
      </c>
      <c r="P33" s="11">
        <f t="shared" si="4"/>
        <v>1.220703125E-4</v>
      </c>
      <c r="R33">
        <v>12</v>
      </c>
      <c r="S33" s="11">
        <f t="shared" si="5"/>
        <v>8.9999999999999707E-13</v>
      </c>
      <c r="U33" s="1"/>
    </row>
    <row r="34" spans="2:21" x14ac:dyDescent="0.3">
      <c r="B34">
        <v>31</v>
      </c>
      <c r="C34" s="1">
        <f t="shared" si="1"/>
        <v>6.25E-2</v>
      </c>
      <c r="I34">
        <v>13</v>
      </c>
      <c r="J34" s="11">
        <f t="shared" si="3"/>
        <v>2.541865828329002E-2</v>
      </c>
      <c r="L34">
        <v>13</v>
      </c>
      <c r="M34" s="11">
        <f t="shared" si="2"/>
        <v>2.9066703122099971E-3</v>
      </c>
      <c r="O34">
        <v>13</v>
      </c>
      <c r="P34" s="11">
        <f t="shared" si="4"/>
        <v>6.103515625E-5</v>
      </c>
      <c r="R34">
        <v>13</v>
      </c>
      <c r="S34" s="11">
        <f t="shared" si="5"/>
        <v>8.9999999999999692E-14</v>
      </c>
      <c r="U34" s="1"/>
    </row>
    <row r="35" spans="2:21" x14ac:dyDescent="0.3">
      <c r="B35">
        <v>32</v>
      </c>
      <c r="C35" s="1">
        <f t="shared" si="1"/>
        <v>6.0606060606060608E-2</v>
      </c>
      <c r="I35">
        <v>14</v>
      </c>
      <c r="J35" s="12">
        <f t="shared" si="3"/>
        <v>2.2876792454961017E-2</v>
      </c>
      <c r="L35">
        <v>14</v>
      </c>
      <c r="M35" s="12">
        <f t="shared" si="2"/>
        <v>2.0346692185469976E-3</v>
      </c>
      <c r="O35">
        <v>14</v>
      </c>
      <c r="P35" s="12">
        <f t="shared" si="4"/>
        <v>3.0517578125E-5</v>
      </c>
      <c r="R35">
        <v>14</v>
      </c>
      <c r="S35" s="12">
        <f t="shared" si="5"/>
        <v>8.999999999999968E-15</v>
      </c>
      <c r="U35" s="1"/>
    </row>
    <row r="36" spans="2:21" x14ac:dyDescent="0.3">
      <c r="B36">
        <v>33</v>
      </c>
      <c r="C36" s="1">
        <f t="shared" si="1"/>
        <v>5.8823529411764705E-2</v>
      </c>
      <c r="I36">
        <v>15</v>
      </c>
      <c r="J36" s="12">
        <f t="shared" si="3"/>
        <v>2.0589113209464913E-2</v>
      </c>
      <c r="L36">
        <v>15</v>
      </c>
      <c r="M36" s="12">
        <f t="shared" si="2"/>
        <v>1.4242684529828982E-3</v>
      </c>
      <c r="O36">
        <v>15</v>
      </c>
      <c r="P36" s="12">
        <f t="shared" si="4"/>
        <v>1.52587890625E-5</v>
      </c>
      <c r="R36">
        <v>15</v>
      </c>
      <c r="S36" s="12">
        <f t="shared" si="5"/>
        <v>8.9999999999999668E-16</v>
      </c>
      <c r="U36" s="1"/>
    </row>
    <row r="37" spans="2:21" x14ac:dyDescent="0.3">
      <c r="B37">
        <v>34</v>
      </c>
      <c r="C37" s="1">
        <f t="shared" si="1"/>
        <v>5.7142857142857141E-2</v>
      </c>
      <c r="I37">
        <v>16</v>
      </c>
      <c r="J37" s="12">
        <f t="shared" si="3"/>
        <v>1.8530201888518425E-2</v>
      </c>
      <c r="L37">
        <v>16</v>
      </c>
      <c r="M37" s="12">
        <f t="shared" si="2"/>
        <v>9.9698791708802874E-4</v>
      </c>
      <c r="O37">
        <v>16</v>
      </c>
      <c r="P37" s="12">
        <f t="shared" si="4"/>
        <v>7.62939453125E-6</v>
      </c>
      <c r="R37">
        <v>16</v>
      </c>
      <c r="S37" s="12">
        <f t="shared" si="5"/>
        <v>8.9999999999999626E-17</v>
      </c>
      <c r="U37" s="1"/>
    </row>
    <row r="38" spans="2:21" x14ac:dyDescent="0.3">
      <c r="B38">
        <v>35</v>
      </c>
      <c r="C38" s="1">
        <f t="shared" si="1"/>
        <v>5.5555555555555552E-2</v>
      </c>
      <c r="I38">
        <v>17</v>
      </c>
      <c r="J38" s="13">
        <f t="shared" si="3"/>
        <v>1.6677181699666584E-2</v>
      </c>
      <c r="L38">
        <v>17</v>
      </c>
      <c r="M38" s="13">
        <f t="shared" si="2"/>
        <v>6.9789154196162008E-4</v>
      </c>
      <c r="O38">
        <v>17</v>
      </c>
      <c r="P38" s="13">
        <f t="shared" si="4"/>
        <v>3.814697265625E-6</v>
      </c>
      <c r="R38">
        <v>17</v>
      </c>
      <c r="S38" s="13">
        <f t="shared" si="5"/>
        <v>8.9999999999999614E-18</v>
      </c>
      <c r="U38" s="1"/>
    </row>
    <row r="39" spans="2:21" x14ac:dyDescent="0.3">
      <c r="B39">
        <v>36</v>
      </c>
      <c r="C39" s="1">
        <f t="shared" si="1"/>
        <v>5.4054054054054057E-2</v>
      </c>
      <c r="I39">
        <v>18</v>
      </c>
      <c r="J39" s="13">
        <f t="shared" si="3"/>
        <v>1.5009463529699923E-2</v>
      </c>
      <c r="L39">
        <v>18</v>
      </c>
      <c r="M39" s="13">
        <f t="shared" si="2"/>
        <v>4.8852407937313399E-4</v>
      </c>
      <c r="O39">
        <v>18</v>
      </c>
      <c r="P39" s="13">
        <f t="shared" si="4"/>
        <v>1.9073486328125E-6</v>
      </c>
      <c r="R39">
        <v>18</v>
      </c>
      <c r="S39" s="13">
        <f t="shared" si="5"/>
        <v>8.9999999999999579E-19</v>
      </c>
      <c r="U39" s="1"/>
    </row>
    <row r="40" spans="2:21" x14ac:dyDescent="0.3">
      <c r="B40">
        <v>37</v>
      </c>
      <c r="C40" s="1">
        <f t="shared" si="1"/>
        <v>5.2631578947368418E-2</v>
      </c>
      <c r="I40">
        <v>19</v>
      </c>
      <c r="J40" s="13">
        <f t="shared" si="3"/>
        <v>1.3508517176729934E-2</v>
      </c>
      <c r="L40">
        <v>19</v>
      </c>
      <c r="M40" s="13">
        <f t="shared" si="2"/>
        <v>3.419668555611938E-4</v>
      </c>
      <c r="O40">
        <v>19</v>
      </c>
      <c r="P40" s="13">
        <f t="shared" si="4"/>
        <v>9.5367431640625E-7</v>
      </c>
      <c r="R40">
        <v>19</v>
      </c>
      <c r="S40" s="13">
        <f t="shared" si="5"/>
        <v>8.9999999999999569E-20</v>
      </c>
      <c r="U40" s="1"/>
    </row>
    <row r="41" spans="2:21" x14ac:dyDescent="0.3">
      <c r="B41">
        <v>38</v>
      </c>
      <c r="C41" s="1">
        <f t="shared" si="1"/>
        <v>5.128205128205128E-2</v>
      </c>
      <c r="I41">
        <v>20</v>
      </c>
      <c r="J41" s="14">
        <f t="shared" si="3"/>
        <v>1.2157665459056942E-2</v>
      </c>
      <c r="L41">
        <v>20</v>
      </c>
      <c r="M41" s="14">
        <f t="shared" si="2"/>
        <v>2.3937679889283564E-4</v>
      </c>
      <c r="O41">
        <v>20</v>
      </c>
      <c r="P41" s="14">
        <f t="shared" si="4"/>
        <v>4.76837158203125E-7</v>
      </c>
      <c r="R41">
        <v>20</v>
      </c>
      <c r="S41" s="14">
        <f t="shared" si="5"/>
        <v>8.9999999999999527E-21</v>
      </c>
      <c r="U41" s="1"/>
    </row>
    <row r="42" spans="2:21" x14ac:dyDescent="0.3">
      <c r="B42">
        <v>39</v>
      </c>
      <c r="C42" s="1">
        <f t="shared" si="1"/>
        <v>0.05</v>
      </c>
      <c r="U42" s="1"/>
    </row>
    <row r="43" spans="2:21" x14ac:dyDescent="0.3">
      <c r="B43">
        <v>40</v>
      </c>
      <c r="C43" s="1">
        <f t="shared" si="1"/>
        <v>4.878048780487805E-2</v>
      </c>
      <c r="U43" s="1"/>
    </row>
    <row r="44" spans="2:21" x14ac:dyDescent="0.3">
      <c r="B44">
        <v>41</v>
      </c>
      <c r="C44" s="1">
        <f t="shared" si="1"/>
        <v>4.7619047619047616E-2</v>
      </c>
      <c r="U44" s="1"/>
    </row>
    <row r="45" spans="2:21" x14ac:dyDescent="0.3">
      <c r="B45">
        <v>42</v>
      </c>
      <c r="C45" s="1">
        <f t="shared" si="1"/>
        <v>4.6511627906976744E-2</v>
      </c>
      <c r="U45" s="1"/>
    </row>
    <row r="46" spans="2:21" x14ac:dyDescent="0.3">
      <c r="B46">
        <v>43</v>
      </c>
      <c r="C46" s="1">
        <f t="shared" si="1"/>
        <v>4.5454545454545456E-2</v>
      </c>
      <c r="U46" s="1"/>
    </row>
    <row r="47" spans="2:21" x14ac:dyDescent="0.3">
      <c r="B47">
        <v>44</v>
      </c>
      <c r="C47" s="1">
        <f t="shared" si="1"/>
        <v>4.4444444444444446E-2</v>
      </c>
      <c r="U47" s="1"/>
    </row>
    <row r="48" spans="2:21" x14ac:dyDescent="0.3">
      <c r="B48">
        <v>45</v>
      </c>
      <c r="C48" s="1">
        <f t="shared" si="1"/>
        <v>4.3478260869565216E-2</v>
      </c>
      <c r="U48" s="1"/>
    </row>
    <row r="49" spans="2:21" x14ac:dyDescent="0.3">
      <c r="B49">
        <v>46</v>
      </c>
      <c r="C49" s="1">
        <f t="shared" si="1"/>
        <v>4.2553191489361701E-2</v>
      </c>
      <c r="U49" s="1"/>
    </row>
    <row r="50" spans="2:21" x14ac:dyDescent="0.3">
      <c r="B50">
        <v>47</v>
      </c>
      <c r="C50" s="1">
        <f t="shared" si="1"/>
        <v>4.1666666666666664E-2</v>
      </c>
      <c r="U50" s="1"/>
    </row>
    <row r="51" spans="2:21" x14ac:dyDescent="0.3">
      <c r="B51">
        <v>48</v>
      </c>
      <c r="C51" s="1">
        <f t="shared" si="1"/>
        <v>4.0816326530612242E-2</v>
      </c>
      <c r="U51" s="1"/>
    </row>
    <row r="52" spans="2:21" x14ac:dyDescent="0.3">
      <c r="B52">
        <v>49</v>
      </c>
      <c r="C52" s="1">
        <f t="shared" si="1"/>
        <v>0.04</v>
      </c>
      <c r="U52" s="1"/>
    </row>
    <row r="53" spans="2:21" x14ac:dyDescent="0.3">
      <c r="B53">
        <v>50</v>
      </c>
      <c r="C53" s="1">
        <f t="shared" si="1"/>
        <v>3.9215686274509803E-2</v>
      </c>
      <c r="U53" s="1"/>
    </row>
    <row r="54" spans="2:21" x14ac:dyDescent="0.3">
      <c r="B54">
        <v>51</v>
      </c>
      <c r="C54" s="1">
        <f t="shared" si="1"/>
        <v>3.8461538461538464E-2</v>
      </c>
      <c r="U54" s="1"/>
    </row>
    <row r="55" spans="2:21" x14ac:dyDescent="0.3">
      <c r="B55">
        <v>52</v>
      </c>
      <c r="C55" s="1">
        <f t="shared" si="1"/>
        <v>3.7735849056603772E-2</v>
      </c>
      <c r="U55" s="1"/>
    </row>
    <row r="56" spans="2:21" x14ac:dyDescent="0.3">
      <c r="B56">
        <v>53</v>
      </c>
      <c r="C56" s="1">
        <f t="shared" si="1"/>
        <v>3.7037037037037035E-2</v>
      </c>
      <c r="U56" s="1"/>
    </row>
    <row r="57" spans="2:21" x14ac:dyDescent="0.3">
      <c r="B57">
        <v>54</v>
      </c>
      <c r="C57" s="1">
        <f t="shared" si="1"/>
        <v>3.6363636363636362E-2</v>
      </c>
      <c r="U57" s="1"/>
    </row>
    <row r="58" spans="2:21" x14ac:dyDescent="0.3">
      <c r="B58">
        <v>55</v>
      </c>
      <c r="C58" s="1">
        <f t="shared" si="1"/>
        <v>3.5714285714285712E-2</v>
      </c>
      <c r="U58" s="1"/>
    </row>
    <row r="59" spans="2:21" x14ac:dyDescent="0.3">
      <c r="B59">
        <v>56</v>
      </c>
      <c r="C59" s="1">
        <f t="shared" si="1"/>
        <v>3.5087719298245612E-2</v>
      </c>
      <c r="U59" s="1"/>
    </row>
    <row r="60" spans="2:21" x14ac:dyDescent="0.3">
      <c r="B60">
        <v>57</v>
      </c>
      <c r="C60" s="1">
        <f t="shared" si="1"/>
        <v>3.4482758620689655E-2</v>
      </c>
      <c r="U60" s="1"/>
    </row>
    <row r="61" spans="2:21" x14ac:dyDescent="0.3">
      <c r="B61">
        <v>58</v>
      </c>
      <c r="C61" s="1">
        <f t="shared" si="1"/>
        <v>3.3898305084745763E-2</v>
      </c>
      <c r="U61" s="1"/>
    </row>
    <row r="62" spans="2:21" x14ac:dyDescent="0.3">
      <c r="B62">
        <v>59</v>
      </c>
      <c r="C62" s="1">
        <f t="shared" si="1"/>
        <v>3.3333333333333333E-2</v>
      </c>
      <c r="U62" s="1"/>
    </row>
    <row r="63" spans="2:21" x14ac:dyDescent="0.3">
      <c r="B63">
        <v>60</v>
      </c>
      <c r="C63" s="1">
        <f t="shared" si="1"/>
        <v>3.2786885245901641E-2</v>
      </c>
      <c r="U63" s="1"/>
    </row>
    <row r="64" spans="2:21" x14ac:dyDescent="0.3">
      <c r="B64">
        <v>61</v>
      </c>
      <c r="C64" s="1">
        <f t="shared" si="1"/>
        <v>3.2258064516129031E-2</v>
      </c>
      <c r="U64" s="1"/>
    </row>
    <row r="65" spans="2:21" x14ac:dyDescent="0.3">
      <c r="B65">
        <v>62</v>
      </c>
      <c r="C65" s="1">
        <f t="shared" si="1"/>
        <v>3.1746031746031744E-2</v>
      </c>
      <c r="U65" s="1"/>
    </row>
    <row r="66" spans="2:21" x14ac:dyDescent="0.3">
      <c r="B66">
        <v>63</v>
      </c>
      <c r="C66" s="1">
        <f t="shared" si="1"/>
        <v>3.125E-2</v>
      </c>
      <c r="U66" s="1"/>
    </row>
    <row r="67" spans="2:21" x14ac:dyDescent="0.3">
      <c r="B67">
        <v>64</v>
      </c>
      <c r="C67" s="1">
        <f t="shared" si="1"/>
        <v>3.0769230769230771E-2</v>
      </c>
      <c r="U67" s="1"/>
    </row>
    <row r="68" spans="2:21" x14ac:dyDescent="0.3">
      <c r="B68">
        <v>65</v>
      </c>
      <c r="C68" s="1">
        <f t="shared" ref="C68:C131" si="6">2/(B68+1)</f>
        <v>3.0303030303030304E-2</v>
      </c>
      <c r="U68" s="1"/>
    </row>
    <row r="69" spans="2:21" x14ac:dyDescent="0.3">
      <c r="B69">
        <v>66</v>
      </c>
      <c r="C69" s="1">
        <f t="shared" si="6"/>
        <v>2.9850746268656716E-2</v>
      </c>
      <c r="U69" s="1"/>
    </row>
    <row r="70" spans="2:21" x14ac:dyDescent="0.3">
      <c r="B70">
        <v>67</v>
      </c>
      <c r="C70" s="1">
        <f t="shared" si="6"/>
        <v>2.9411764705882353E-2</v>
      </c>
      <c r="U70" s="1"/>
    </row>
    <row r="71" spans="2:21" x14ac:dyDescent="0.3">
      <c r="B71">
        <v>68</v>
      </c>
      <c r="C71" s="1">
        <f t="shared" si="6"/>
        <v>2.8985507246376812E-2</v>
      </c>
      <c r="U71" s="1"/>
    </row>
    <row r="72" spans="2:21" x14ac:dyDescent="0.3">
      <c r="B72">
        <v>69</v>
      </c>
      <c r="C72" s="1">
        <f t="shared" si="6"/>
        <v>2.8571428571428571E-2</v>
      </c>
      <c r="U72" s="1"/>
    </row>
    <row r="73" spans="2:21" x14ac:dyDescent="0.3">
      <c r="B73">
        <v>70</v>
      </c>
      <c r="C73" s="1">
        <f t="shared" si="6"/>
        <v>2.8169014084507043E-2</v>
      </c>
      <c r="U73" s="1"/>
    </row>
    <row r="74" spans="2:21" x14ac:dyDescent="0.3">
      <c r="B74">
        <v>71</v>
      </c>
      <c r="C74" s="1">
        <f t="shared" si="6"/>
        <v>2.7777777777777776E-2</v>
      </c>
      <c r="U74" s="1"/>
    </row>
    <row r="75" spans="2:21" x14ac:dyDescent="0.3">
      <c r="B75">
        <v>72</v>
      </c>
      <c r="C75" s="1">
        <f t="shared" si="6"/>
        <v>2.7397260273972601E-2</v>
      </c>
      <c r="U75" s="1"/>
    </row>
    <row r="76" spans="2:21" x14ac:dyDescent="0.3">
      <c r="B76">
        <v>73</v>
      </c>
      <c r="C76" s="1">
        <f t="shared" si="6"/>
        <v>2.7027027027027029E-2</v>
      </c>
      <c r="U76" s="1"/>
    </row>
    <row r="77" spans="2:21" x14ac:dyDescent="0.3">
      <c r="B77">
        <v>74</v>
      </c>
      <c r="C77" s="1">
        <f t="shared" si="6"/>
        <v>2.6666666666666668E-2</v>
      </c>
      <c r="U77" s="1"/>
    </row>
    <row r="78" spans="2:21" x14ac:dyDescent="0.3">
      <c r="B78">
        <v>75</v>
      </c>
      <c r="C78" s="1">
        <f t="shared" si="6"/>
        <v>2.6315789473684209E-2</v>
      </c>
      <c r="U78" s="1"/>
    </row>
    <row r="79" spans="2:21" x14ac:dyDescent="0.3">
      <c r="B79">
        <v>76</v>
      </c>
      <c r="C79" s="1">
        <f t="shared" si="6"/>
        <v>2.5974025974025976E-2</v>
      </c>
      <c r="U79" s="1"/>
    </row>
    <row r="80" spans="2:21" x14ac:dyDescent="0.3">
      <c r="B80">
        <v>77</v>
      </c>
      <c r="C80" s="1">
        <f t="shared" si="6"/>
        <v>2.564102564102564E-2</v>
      </c>
      <c r="U80" s="1"/>
    </row>
    <row r="81" spans="2:21" x14ac:dyDescent="0.3">
      <c r="B81">
        <v>78</v>
      </c>
      <c r="C81" s="1">
        <f t="shared" si="6"/>
        <v>2.5316455696202531E-2</v>
      </c>
      <c r="U81" s="1"/>
    </row>
    <row r="82" spans="2:21" x14ac:dyDescent="0.3">
      <c r="B82">
        <v>79</v>
      </c>
      <c r="C82" s="1">
        <f t="shared" si="6"/>
        <v>2.5000000000000001E-2</v>
      </c>
      <c r="U82" s="1"/>
    </row>
    <row r="83" spans="2:21" x14ac:dyDescent="0.3">
      <c r="B83">
        <v>80</v>
      </c>
      <c r="C83" s="1">
        <f t="shared" si="6"/>
        <v>2.4691358024691357E-2</v>
      </c>
      <c r="U83" s="1"/>
    </row>
    <row r="84" spans="2:21" x14ac:dyDescent="0.3">
      <c r="B84">
        <v>81</v>
      </c>
      <c r="C84" s="1">
        <f t="shared" si="6"/>
        <v>2.4390243902439025E-2</v>
      </c>
      <c r="U84" s="1"/>
    </row>
    <row r="85" spans="2:21" x14ac:dyDescent="0.3">
      <c r="B85">
        <v>82</v>
      </c>
      <c r="C85" s="1">
        <f t="shared" si="6"/>
        <v>2.4096385542168676E-2</v>
      </c>
      <c r="U85" s="1"/>
    </row>
    <row r="86" spans="2:21" x14ac:dyDescent="0.3">
      <c r="B86">
        <v>83</v>
      </c>
      <c r="C86" s="1">
        <f t="shared" si="6"/>
        <v>2.3809523809523808E-2</v>
      </c>
      <c r="U86" s="1"/>
    </row>
    <row r="87" spans="2:21" x14ac:dyDescent="0.3">
      <c r="B87">
        <v>84</v>
      </c>
      <c r="C87" s="1">
        <f t="shared" si="6"/>
        <v>2.3529411764705882E-2</v>
      </c>
      <c r="U87" s="1"/>
    </row>
    <row r="88" spans="2:21" x14ac:dyDescent="0.3">
      <c r="B88">
        <v>85</v>
      </c>
      <c r="C88" s="1">
        <f t="shared" si="6"/>
        <v>2.3255813953488372E-2</v>
      </c>
      <c r="U88" s="1"/>
    </row>
    <row r="89" spans="2:21" x14ac:dyDescent="0.3">
      <c r="B89">
        <v>86</v>
      </c>
      <c r="C89" s="1">
        <f t="shared" si="6"/>
        <v>2.2988505747126436E-2</v>
      </c>
      <c r="U89" s="1"/>
    </row>
    <row r="90" spans="2:21" x14ac:dyDescent="0.3">
      <c r="B90">
        <v>87</v>
      </c>
      <c r="C90" s="1">
        <f t="shared" si="6"/>
        <v>2.2727272727272728E-2</v>
      </c>
      <c r="U90" s="1"/>
    </row>
    <row r="91" spans="2:21" x14ac:dyDescent="0.3">
      <c r="B91">
        <v>88</v>
      </c>
      <c r="C91" s="1">
        <f t="shared" si="6"/>
        <v>2.247191011235955E-2</v>
      </c>
      <c r="U91" s="1"/>
    </row>
    <row r="92" spans="2:21" x14ac:dyDescent="0.3">
      <c r="B92">
        <v>89</v>
      </c>
      <c r="C92" s="1">
        <f t="shared" si="6"/>
        <v>2.2222222222222223E-2</v>
      </c>
      <c r="U92" s="1"/>
    </row>
    <row r="93" spans="2:21" x14ac:dyDescent="0.3">
      <c r="B93">
        <v>90</v>
      </c>
      <c r="C93" s="1">
        <f t="shared" si="6"/>
        <v>2.197802197802198E-2</v>
      </c>
      <c r="U93" s="1"/>
    </row>
    <row r="94" spans="2:21" x14ac:dyDescent="0.3">
      <c r="B94">
        <v>91</v>
      </c>
      <c r="C94" s="1">
        <f t="shared" si="6"/>
        <v>2.1739130434782608E-2</v>
      </c>
      <c r="U94" s="1"/>
    </row>
    <row r="95" spans="2:21" x14ac:dyDescent="0.3">
      <c r="B95">
        <v>92</v>
      </c>
      <c r="C95" s="1">
        <f t="shared" si="6"/>
        <v>2.1505376344086023E-2</v>
      </c>
      <c r="U95" s="1"/>
    </row>
    <row r="96" spans="2:21" x14ac:dyDescent="0.3">
      <c r="B96">
        <v>93</v>
      </c>
      <c r="C96" s="1">
        <f t="shared" si="6"/>
        <v>2.1276595744680851E-2</v>
      </c>
      <c r="U96" s="1"/>
    </row>
    <row r="97" spans="2:21" x14ac:dyDescent="0.3">
      <c r="B97">
        <v>94</v>
      </c>
      <c r="C97" s="1">
        <f t="shared" si="6"/>
        <v>2.1052631578947368E-2</v>
      </c>
      <c r="U97" s="1"/>
    </row>
    <row r="98" spans="2:21" x14ac:dyDescent="0.3">
      <c r="B98">
        <v>95</v>
      </c>
      <c r="C98" s="1">
        <f t="shared" si="6"/>
        <v>2.0833333333333332E-2</v>
      </c>
      <c r="U98" s="1"/>
    </row>
    <row r="99" spans="2:21" x14ac:dyDescent="0.3">
      <c r="B99">
        <v>96</v>
      </c>
      <c r="C99" s="1">
        <f t="shared" si="6"/>
        <v>2.0618556701030927E-2</v>
      </c>
      <c r="U99" s="1"/>
    </row>
    <row r="100" spans="2:21" x14ac:dyDescent="0.3">
      <c r="B100">
        <v>97</v>
      </c>
      <c r="C100" s="1">
        <f t="shared" si="6"/>
        <v>2.0408163265306121E-2</v>
      </c>
      <c r="U100" s="1"/>
    </row>
    <row r="101" spans="2:21" x14ac:dyDescent="0.3">
      <c r="B101">
        <v>98</v>
      </c>
      <c r="C101" s="1">
        <f t="shared" si="6"/>
        <v>2.0202020202020204E-2</v>
      </c>
      <c r="U101" s="1"/>
    </row>
    <row r="102" spans="2:21" x14ac:dyDescent="0.3">
      <c r="B102">
        <v>99</v>
      </c>
      <c r="C102" s="1">
        <f t="shared" si="6"/>
        <v>0.02</v>
      </c>
      <c r="U102" s="1"/>
    </row>
    <row r="103" spans="2:21" x14ac:dyDescent="0.3">
      <c r="B103">
        <v>100</v>
      </c>
      <c r="C103" s="1">
        <f t="shared" si="6"/>
        <v>1.9801980198019802E-2</v>
      </c>
      <c r="U103" s="1"/>
    </row>
    <row r="104" spans="2:21" x14ac:dyDescent="0.3">
      <c r="B104">
        <v>101</v>
      </c>
      <c r="C104" s="1">
        <f t="shared" si="6"/>
        <v>1.9607843137254902E-2</v>
      </c>
      <c r="U104" s="1"/>
    </row>
    <row r="105" spans="2:21" x14ac:dyDescent="0.3">
      <c r="B105">
        <v>102</v>
      </c>
      <c r="C105" s="1">
        <f t="shared" si="6"/>
        <v>1.9417475728155338E-2</v>
      </c>
      <c r="U105" s="1"/>
    </row>
    <row r="106" spans="2:21" x14ac:dyDescent="0.3">
      <c r="B106">
        <v>103</v>
      </c>
      <c r="C106" s="1">
        <f t="shared" si="6"/>
        <v>1.9230769230769232E-2</v>
      </c>
      <c r="U106" s="1"/>
    </row>
    <row r="107" spans="2:21" x14ac:dyDescent="0.3">
      <c r="B107">
        <v>104</v>
      </c>
      <c r="C107" s="1">
        <f t="shared" si="6"/>
        <v>1.9047619047619049E-2</v>
      </c>
      <c r="U107" s="1"/>
    </row>
    <row r="108" spans="2:21" x14ac:dyDescent="0.3">
      <c r="B108">
        <v>105</v>
      </c>
      <c r="C108" s="1">
        <f t="shared" si="6"/>
        <v>1.8867924528301886E-2</v>
      </c>
      <c r="U108" s="1"/>
    </row>
    <row r="109" spans="2:21" x14ac:dyDescent="0.3">
      <c r="B109">
        <v>106</v>
      </c>
      <c r="C109" s="1">
        <f t="shared" si="6"/>
        <v>1.8691588785046728E-2</v>
      </c>
      <c r="U109" s="1"/>
    </row>
    <row r="110" spans="2:21" x14ac:dyDescent="0.3">
      <c r="B110">
        <v>107</v>
      </c>
      <c r="C110" s="1">
        <f t="shared" si="6"/>
        <v>1.8518518518518517E-2</v>
      </c>
      <c r="U110" s="1"/>
    </row>
    <row r="111" spans="2:21" x14ac:dyDescent="0.3">
      <c r="B111">
        <v>108</v>
      </c>
      <c r="C111" s="1">
        <f t="shared" si="6"/>
        <v>1.834862385321101E-2</v>
      </c>
      <c r="U111" s="1"/>
    </row>
    <row r="112" spans="2:21" x14ac:dyDescent="0.3">
      <c r="B112">
        <v>109</v>
      </c>
      <c r="C112" s="1">
        <f t="shared" si="6"/>
        <v>1.8181818181818181E-2</v>
      </c>
      <c r="U112" s="1"/>
    </row>
    <row r="113" spans="2:21" x14ac:dyDescent="0.3">
      <c r="B113">
        <v>110</v>
      </c>
      <c r="C113" s="1">
        <f t="shared" si="6"/>
        <v>1.8018018018018018E-2</v>
      </c>
      <c r="U113" s="1"/>
    </row>
    <row r="114" spans="2:21" x14ac:dyDescent="0.3">
      <c r="B114">
        <v>111</v>
      </c>
      <c r="C114" s="1">
        <f t="shared" si="6"/>
        <v>1.7857142857142856E-2</v>
      </c>
      <c r="U114" s="1"/>
    </row>
    <row r="115" spans="2:21" x14ac:dyDescent="0.3">
      <c r="B115">
        <v>112</v>
      </c>
      <c r="C115" s="1">
        <f t="shared" si="6"/>
        <v>1.7699115044247787E-2</v>
      </c>
      <c r="U115" s="1"/>
    </row>
    <row r="116" spans="2:21" x14ac:dyDescent="0.3">
      <c r="B116">
        <v>113</v>
      </c>
      <c r="C116" s="1">
        <f t="shared" si="6"/>
        <v>1.7543859649122806E-2</v>
      </c>
      <c r="U116" s="1"/>
    </row>
    <row r="117" spans="2:21" x14ac:dyDescent="0.3">
      <c r="B117">
        <v>114</v>
      </c>
      <c r="C117" s="1">
        <f t="shared" si="6"/>
        <v>1.7391304347826087E-2</v>
      </c>
      <c r="U117" s="1"/>
    </row>
    <row r="118" spans="2:21" x14ac:dyDescent="0.3">
      <c r="B118">
        <v>115</v>
      </c>
      <c r="C118" s="1">
        <f t="shared" si="6"/>
        <v>1.7241379310344827E-2</v>
      </c>
      <c r="U118" s="1"/>
    </row>
    <row r="119" spans="2:21" x14ac:dyDescent="0.3">
      <c r="B119">
        <v>116</v>
      </c>
      <c r="C119" s="1">
        <f t="shared" si="6"/>
        <v>1.7094017094017096E-2</v>
      </c>
      <c r="U119" s="1"/>
    </row>
    <row r="120" spans="2:21" x14ac:dyDescent="0.3">
      <c r="B120">
        <v>117</v>
      </c>
      <c r="C120" s="1">
        <f t="shared" si="6"/>
        <v>1.6949152542372881E-2</v>
      </c>
      <c r="U120" s="1"/>
    </row>
    <row r="121" spans="2:21" x14ac:dyDescent="0.3">
      <c r="B121">
        <v>118</v>
      </c>
      <c r="C121" s="1">
        <f t="shared" si="6"/>
        <v>1.680672268907563E-2</v>
      </c>
      <c r="U121" s="1"/>
    </row>
    <row r="122" spans="2:21" x14ac:dyDescent="0.3">
      <c r="B122">
        <v>119</v>
      </c>
      <c r="C122" s="1">
        <f t="shared" si="6"/>
        <v>1.6666666666666666E-2</v>
      </c>
      <c r="U122" s="1"/>
    </row>
    <row r="123" spans="2:21" x14ac:dyDescent="0.3">
      <c r="B123">
        <v>120</v>
      </c>
      <c r="C123" s="1">
        <f t="shared" si="6"/>
        <v>1.6528925619834711E-2</v>
      </c>
      <c r="U123" s="1"/>
    </row>
    <row r="124" spans="2:21" x14ac:dyDescent="0.3">
      <c r="B124">
        <v>121</v>
      </c>
      <c r="C124" s="1">
        <f t="shared" si="6"/>
        <v>1.6393442622950821E-2</v>
      </c>
      <c r="U124" s="1"/>
    </row>
    <row r="125" spans="2:21" x14ac:dyDescent="0.3">
      <c r="B125">
        <v>122</v>
      </c>
      <c r="C125" s="1">
        <f t="shared" si="6"/>
        <v>1.6260162601626018E-2</v>
      </c>
      <c r="U125" s="1"/>
    </row>
    <row r="126" spans="2:21" x14ac:dyDescent="0.3">
      <c r="B126">
        <v>123</v>
      </c>
      <c r="C126" s="1">
        <f t="shared" si="6"/>
        <v>1.6129032258064516E-2</v>
      </c>
      <c r="U126" s="1"/>
    </row>
    <row r="127" spans="2:21" x14ac:dyDescent="0.3">
      <c r="B127">
        <v>124</v>
      </c>
      <c r="C127" s="1">
        <f t="shared" si="6"/>
        <v>1.6E-2</v>
      </c>
      <c r="U127" s="1"/>
    </row>
    <row r="128" spans="2:21" x14ac:dyDescent="0.3">
      <c r="B128">
        <v>125</v>
      </c>
      <c r="C128" s="1">
        <f t="shared" si="6"/>
        <v>1.5873015873015872E-2</v>
      </c>
      <c r="U128" s="1"/>
    </row>
    <row r="129" spans="2:22" x14ac:dyDescent="0.3">
      <c r="B129">
        <v>126</v>
      </c>
      <c r="C129" s="1">
        <f t="shared" si="6"/>
        <v>1.5748031496062992E-2</v>
      </c>
      <c r="U129" s="1"/>
    </row>
    <row r="130" spans="2:22" x14ac:dyDescent="0.3">
      <c r="B130">
        <v>127</v>
      </c>
      <c r="C130" s="1">
        <f t="shared" si="6"/>
        <v>1.5625E-2</v>
      </c>
      <c r="U130" s="1"/>
    </row>
    <row r="131" spans="2:22" x14ac:dyDescent="0.3">
      <c r="B131">
        <v>128</v>
      </c>
      <c r="C131" s="1">
        <f t="shared" si="6"/>
        <v>1.5503875968992248E-2</v>
      </c>
      <c r="U131" s="1"/>
    </row>
    <row r="132" spans="2:22" x14ac:dyDescent="0.3">
      <c r="B132">
        <v>129</v>
      </c>
      <c r="C132" s="1">
        <f>2/(B132+1)</f>
        <v>1.5384615384615385E-2</v>
      </c>
      <c r="U132" s="1"/>
    </row>
    <row r="133" spans="2:22" x14ac:dyDescent="0.3">
      <c r="B133">
        <v>130</v>
      </c>
      <c r="C133" s="1">
        <f>2/(B133+1)</f>
        <v>1.5267175572519083E-2</v>
      </c>
      <c r="U133" s="1"/>
    </row>
    <row r="134" spans="2:22" x14ac:dyDescent="0.3">
      <c r="B134">
        <v>131</v>
      </c>
      <c r="C134" s="1">
        <f>2/(B134+1)</f>
        <v>1.5151515151515152E-2</v>
      </c>
      <c r="U134" s="1"/>
      <c r="V134" s="4"/>
    </row>
    <row r="135" spans="2:22" x14ac:dyDescent="0.3">
      <c r="B135">
        <v>132</v>
      </c>
      <c r="C135" s="1">
        <f>2/(B135+1)</f>
        <v>1.5037593984962405E-2</v>
      </c>
    </row>
    <row r="136" spans="2:22" x14ac:dyDescent="0.3">
      <c r="B136" s="4">
        <v>133</v>
      </c>
      <c r="C136" s="5">
        <f>2/(B136+1)</f>
        <v>1.4925373134328358E-2</v>
      </c>
    </row>
    <row r="137" spans="2:22" x14ac:dyDescent="0.3">
      <c r="C137" s="1"/>
    </row>
    <row r="138" spans="2:22" x14ac:dyDescent="0.3">
      <c r="C138" s="1"/>
    </row>
    <row r="139" spans="2:22" x14ac:dyDescent="0.3">
      <c r="C139" s="1"/>
    </row>
    <row r="140" spans="2:22" x14ac:dyDescent="0.3">
      <c r="C140" s="1"/>
    </row>
    <row r="141" spans="2:22" x14ac:dyDescent="0.3">
      <c r="C141" s="1"/>
    </row>
    <row r="142" spans="2:22" x14ac:dyDescent="0.3">
      <c r="C142" s="1"/>
    </row>
    <row r="143" spans="2:22" x14ac:dyDescent="0.3">
      <c r="C143" s="1"/>
    </row>
    <row r="144" spans="2:22" x14ac:dyDescent="0.3">
      <c r="C144" s="1"/>
    </row>
    <row r="145" spans="3:3" x14ac:dyDescent="0.3">
      <c r="C145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workbookViewId="0">
      <selection activeCell="H31" sqref="H31"/>
    </sheetView>
  </sheetViews>
  <sheetFormatPr defaultRowHeight="14.4" x14ac:dyDescent="0.3"/>
  <cols>
    <col min="1" max="1" width="5.5546875" customWidth="1"/>
    <col min="2" max="2" width="10.88671875" customWidth="1"/>
    <col min="3" max="3" width="10.44140625" customWidth="1"/>
    <col min="4" max="18" width="8.6640625" customWidth="1"/>
  </cols>
  <sheetData>
    <row r="1" spans="1:18" x14ac:dyDescent="0.3">
      <c r="A1" t="s">
        <v>15</v>
      </c>
      <c r="B1" t="s">
        <v>32</v>
      </c>
      <c r="C1" t="s">
        <v>33</v>
      </c>
      <c r="D1" t="s">
        <v>34</v>
      </c>
      <c r="E1" t="s">
        <v>33</v>
      </c>
      <c r="F1" t="s">
        <v>35</v>
      </c>
      <c r="G1" t="s">
        <v>33</v>
      </c>
    </row>
    <row r="2" spans="1:18" x14ac:dyDescent="0.3">
      <c r="A2">
        <v>53.696756000000001</v>
      </c>
      <c r="B2" t="e">
        <v>#N/A</v>
      </c>
      <c r="C2" t="e">
        <v>#N/A</v>
      </c>
      <c r="D2" t="e">
        <v>#N/A</v>
      </c>
      <c r="E2" t="e">
        <v>#N/A</v>
      </c>
      <c r="F2" t="e">
        <v>#N/A</v>
      </c>
      <c r="G2" t="e">
        <v>#N/A</v>
      </c>
    </row>
    <row r="3" spans="1:18" x14ac:dyDescent="0.3">
      <c r="A3">
        <v>53.941723000000003</v>
      </c>
      <c r="B3" s="1">
        <f>A2</f>
        <v>53.696756000000001</v>
      </c>
      <c r="C3" s="1" t="e">
        <v>#N/A</v>
      </c>
      <c r="D3" s="1">
        <f>A2</f>
        <v>53.696756000000001</v>
      </c>
      <c r="E3" s="1" t="e">
        <v>#N/A</v>
      </c>
      <c r="F3" s="1">
        <f>A2</f>
        <v>53.696756000000001</v>
      </c>
      <c r="G3" s="1" t="e">
        <v>#N/A</v>
      </c>
      <c r="O3" s="1"/>
      <c r="P3" s="1"/>
      <c r="Q3" s="1"/>
      <c r="R3" s="1"/>
    </row>
    <row r="4" spans="1:18" x14ac:dyDescent="0.3">
      <c r="A4">
        <v>52.961855</v>
      </c>
      <c r="B4" s="1">
        <f t="shared" ref="B4:B35" si="0">0.3*A3+0.7*B3</f>
        <v>53.770246099999994</v>
      </c>
      <c r="C4" s="1" t="e">
        <v>#N/A</v>
      </c>
      <c r="D4" s="1">
        <f t="shared" ref="D4:D35" si="1">0.1*A3+0.9*D3</f>
        <v>53.721252700000001</v>
      </c>
      <c r="E4" s="1" t="e">
        <v>#N/A</v>
      </c>
      <c r="F4" s="1">
        <f t="shared" ref="F4:F35" si="2">0.9*A3+0.1*F3</f>
        <v>53.917226300000003</v>
      </c>
      <c r="G4" s="1" t="e">
        <v>#N/A</v>
      </c>
      <c r="O4" s="1"/>
      <c r="P4" s="1"/>
      <c r="Q4" s="1"/>
      <c r="R4" s="1"/>
    </row>
    <row r="5" spans="1:18" x14ac:dyDescent="0.3">
      <c r="A5">
        <v>51.119701999999997</v>
      </c>
      <c r="B5" s="1">
        <f t="shared" si="0"/>
        <v>53.527728769999996</v>
      </c>
      <c r="C5" s="1" t="e">
        <v>#N/A</v>
      </c>
      <c r="D5" s="1">
        <f t="shared" si="1"/>
        <v>53.645312930000003</v>
      </c>
      <c r="E5" s="1" t="e">
        <v>#N/A</v>
      </c>
      <c r="F5" s="1">
        <f t="shared" si="2"/>
        <v>53.057392129999997</v>
      </c>
      <c r="G5" s="1" t="e">
        <v>#N/A</v>
      </c>
      <c r="O5" s="1"/>
      <c r="P5" s="1"/>
      <c r="Q5" s="1"/>
      <c r="R5" s="1"/>
    </row>
    <row r="6" spans="1:18" x14ac:dyDescent="0.3">
      <c r="A6">
        <v>51.276485000000001</v>
      </c>
      <c r="B6" s="1">
        <f t="shared" si="0"/>
        <v>52.805320738999995</v>
      </c>
      <c r="C6" s="1">
        <f t="shared" ref="C6:C37" si="3">SQRT(SUMXMY2(A3:A5,B3:B5)/3)</f>
        <v>1.4733293280509092</v>
      </c>
      <c r="D6" s="1">
        <f t="shared" si="1"/>
        <v>53.392751837000006</v>
      </c>
      <c r="E6" s="1">
        <f t="shared" ref="E6:E37" si="4">SQRT(SUMXMY2(A3:A5,D3:D5)/3)</f>
        <v>1.5292050513899687</v>
      </c>
      <c r="F6" s="1">
        <f t="shared" si="2"/>
        <v>51.313471012999997</v>
      </c>
      <c r="G6" s="1">
        <f t="shared" ref="G6:G37" si="5">SQRT(SUMXMY2(A3:A5,F3:F5)/3)</f>
        <v>1.2553068936654646</v>
      </c>
      <c r="O6" s="1"/>
      <c r="P6" s="1"/>
      <c r="Q6" s="1"/>
      <c r="R6" s="1"/>
    </row>
    <row r="7" spans="1:18" x14ac:dyDescent="0.3">
      <c r="A7">
        <v>51.247086000000003</v>
      </c>
      <c r="B7" s="1">
        <f t="shared" si="0"/>
        <v>52.346670017299992</v>
      </c>
      <c r="C7" s="1">
        <f t="shared" si="3"/>
        <v>1.7116685633653388</v>
      </c>
      <c r="D7" s="1">
        <f t="shared" si="1"/>
        <v>53.181125153300009</v>
      </c>
      <c r="E7" s="1">
        <f t="shared" si="4"/>
        <v>1.9522620010205933</v>
      </c>
      <c r="F7" s="1">
        <f t="shared" si="2"/>
        <v>51.280183601300003</v>
      </c>
      <c r="G7" s="1">
        <f t="shared" si="5"/>
        <v>1.2474968705265688</v>
      </c>
      <c r="O7" s="1"/>
      <c r="P7" s="1"/>
      <c r="Q7" s="1"/>
      <c r="R7" s="1"/>
    </row>
    <row r="8" spans="1:18" x14ac:dyDescent="0.3">
      <c r="A8">
        <v>51.717421999999999</v>
      </c>
      <c r="B8" s="1">
        <f t="shared" si="0"/>
        <v>52.016794812109993</v>
      </c>
      <c r="C8" s="1">
        <f t="shared" si="3"/>
        <v>1.7649378320479046</v>
      </c>
      <c r="D8" s="1">
        <f t="shared" si="1"/>
        <v>52.987721237970007</v>
      </c>
      <c r="E8" s="1">
        <f t="shared" si="4"/>
        <v>2.2058863178337869</v>
      </c>
      <c r="F8" s="1">
        <f t="shared" si="2"/>
        <v>51.250395760130004</v>
      </c>
      <c r="G8" s="1">
        <f t="shared" si="5"/>
        <v>1.1190928552878392</v>
      </c>
      <c r="O8" s="1"/>
      <c r="P8" s="1"/>
      <c r="Q8" s="1"/>
      <c r="R8" s="1"/>
    </row>
    <row r="9" spans="1:18" x14ac:dyDescent="0.3">
      <c r="A9">
        <v>50.600372999999998</v>
      </c>
      <c r="B9" s="1">
        <f t="shared" si="0"/>
        <v>51.926982968476992</v>
      </c>
      <c r="C9" s="1">
        <f t="shared" si="3"/>
        <v>1.1009159532825212</v>
      </c>
      <c r="D9" s="1">
        <f t="shared" si="1"/>
        <v>52.86069131417301</v>
      </c>
      <c r="E9" s="1">
        <f t="shared" si="4"/>
        <v>1.8104099835737566</v>
      </c>
      <c r="F9" s="1">
        <f t="shared" si="2"/>
        <v>51.670719376013004</v>
      </c>
      <c r="G9" s="1">
        <f t="shared" si="5"/>
        <v>0.27115612052626037</v>
      </c>
      <c r="O9" s="1"/>
      <c r="P9" s="1"/>
      <c r="Q9" s="1"/>
      <c r="R9" s="1"/>
    </row>
    <row r="10" spans="1:18" x14ac:dyDescent="0.3">
      <c r="A10">
        <v>52.040779999999998</v>
      </c>
      <c r="B10" s="1">
        <f t="shared" si="0"/>
        <v>51.528999977933893</v>
      </c>
      <c r="C10" s="1">
        <f t="shared" si="3"/>
        <v>1.0097199447032759</v>
      </c>
      <c r="D10" s="1">
        <f t="shared" si="1"/>
        <v>52.634659482755708</v>
      </c>
      <c r="E10" s="1">
        <f t="shared" si="4"/>
        <v>1.8675479897332863</v>
      </c>
      <c r="F10" s="1">
        <f t="shared" si="2"/>
        <v>50.7074076376013</v>
      </c>
      <c r="G10" s="1">
        <f t="shared" si="5"/>
        <v>0.67449989488091477</v>
      </c>
      <c r="O10" s="1"/>
      <c r="P10" s="1"/>
      <c r="Q10" s="1"/>
      <c r="R10" s="1"/>
    </row>
    <row r="11" spans="1:18" x14ac:dyDescent="0.3">
      <c r="A11">
        <v>49.963462</v>
      </c>
      <c r="B11" s="1">
        <f t="shared" si="0"/>
        <v>51.682533984553721</v>
      </c>
      <c r="C11" s="1">
        <f t="shared" si="3"/>
        <v>0.83893521404201399</v>
      </c>
      <c r="D11" s="1">
        <f t="shared" si="1"/>
        <v>52.575271534480144</v>
      </c>
      <c r="E11" s="1">
        <f t="shared" si="4"/>
        <v>1.5357291292641533</v>
      </c>
      <c r="F11" s="1">
        <f t="shared" si="2"/>
        <v>51.90744276376013</v>
      </c>
      <c r="G11" s="1">
        <f t="shared" si="5"/>
        <v>1.0233338865655346</v>
      </c>
      <c r="O11" s="1"/>
      <c r="P11" s="1"/>
      <c r="Q11" s="1"/>
      <c r="R11" s="1"/>
    </row>
    <row r="12" spans="1:18" x14ac:dyDescent="0.3">
      <c r="A12">
        <v>49.542118000000002</v>
      </c>
      <c r="B12" s="1">
        <f t="shared" si="0"/>
        <v>51.166812389187605</v>
      </c>
      <c r="C12" s="1">
        <f t="shared" si="3"/>
        <v>1.2880244934945901</v>
      </c>
      <c r="D12" s="1">
        <f t="shared" si="1"/>
        <v>52.314090581032126</v>
      </c>
      <c r="E12" s="1">
        <f t="shared" si="4"/>
        <v>2.0234690316241157</v>
      </c>
      <c r="F12" s="1">
        <f t="shared" si="2"/>
        <v>50.157860076376018</v>
      </c>
      <c r="G12" s="1">
        <f t="shared" si="5"/>
        <v>1.4947223188407808</v>
      </c>
      <c r="O12" s="1"/>
      <c r="P12" s="1"/>
      <c r="Q12" s="1"/>
      <c r="R12" s="1"/>
    </row>
    <row r="13" spans="1:18" x14ac:dyDescent="0.3">
      <c r="A13">
        <v>49.767487000000003</v>
      </c>
      <c r="B13" s="1">
        <f t="shared" si="0"/>
        <v>50.679404072431325</v>
      </c>
      <c r="C13" s="1">
        <f t="shared" si="3"/>
        <v>1.3972304912839939</v>
      </c>
      <c r="D13" s="1">
        <f t="shared" si="1"/>
        <v>52.036893322928918</v>
      </c>
      <c r="E13" s="1">
        <f t="shared" si="4"/>
        <v>2.2254642867226213</v>
      </c>
      <c r="F13" s="1">
        <f t="shared" si="2"/>
        <v>49.603692207637607</v>
      </c>
      <c r="G13" s="1">
        <f t="shared" si="5"/>
        <v>1.4066605100139304</v>
      </c>
      <c r="O13" s="1"/>
      <c r="P13" s="1"/>
      <c r="Q13" s="1"/>
      <c r="R13" s="1"/>
    </row>
    <row r="14" spans="1:18" x14ac:dyDescent="0.3">
      <c r="A14">
        <v>49.463726999999999</v>
      </c>
      <c r="B14" s="1">
        <f t="shared" si="0"/>
        <v>50.405828950701924</v>
      </c>
      <c r="C14" s="1">
        <f t="shared" si="3"/>
        <v>1.463606628996428</v>
      </c>
      <c r="D14" s="1">
        <f t="shared" si="1"/>
        <v>51.809952690636031</v>
      </c>
      <c r="E14" s="1">
        <f t="shared" si="4"/>
        <v>2.5596605304183746</v>
      </c>
      <c r="F14" s="1">
        <f t="shared" si="2"/>
        <v>49.75110752076376</v>
      </c>
      <c r="G14" s="1">
        <f t="shared" si="5"/>
        <v>1.1811051672754502</v>
      </c>
      <c r="O14" s="1"/>
      <c r="P14" s="1"/>
      <c r="Q14" s="1"/>
      <c r="R14" s="1"/>
    </row>
    <row r="15" spans="1:18" x14ac:dyDescent="0.3">
      <c r="A15">
        <v>51.237288999999997</v>
      </c>
      <c r="B15" s="1">
        <f t="shared" si="0"/>
        <v>50.123198365491348</v>
      </c>
      <c r="C15" s="1">
        <f t="shared" si="3"/>
        <v>1.2053741729943948</v>
      </c>
      <c r="D15" s="1">
        <f t="shared" si="1"/>
        <v>51.575330121572428</v>
      </c>
      <c r="E15" s="1">
        <f t="shared" si="4"/>
        <v>2.4724355090978722</v>
      </c>
      <c r="F15" s="1">
        <f t="shared" si="2"/>
        <v>49.492465052076376</v>
      </c>
      <c r="G15" s="1">
        <f t="shared" si="5"/>
        <v>0.40354867626237206</v>
      </c>
      <c r="O15" s="1"/>
      <c r="P15" s="1"/>
      <c r="Q15" s="1"/>
      <c r="R15" s="1"/>
    </row>
    <row r="16" spans="1:18" x14ac:dyDescent="0.3">
      <c r="A16">
        <v>50.747354999999999</v>
      </c>
      <c r="B16" s="1">
        <f t="shared" si="0"/>
        <v>50.45742555584394</v>
      </c>
      <c r="C16" s="1">
        <f t="shared" si="3"/>
        <v>0.99336914494863904</v>
      </c>
      <c r="D16" s="1">
        <f t="shared" si="1"/>
        <v>51.541526009415179</v>
      </c>
      <c r="E16" s="1">
        <f t="shared" si="4"/>
        <v>1.8946637212466153</v>
      </c>
      <c r="F16" s="1">
        <f t="shared" si="2"/>
        <v>51.062806605207641</v>
      </c>
      <c r="G16" s="1">
        <f t="shared" si="5"/>
        <v>1.0253173341242963</v>
      </c>
      <c r="O16" s="1"/>
      <c r="P16" s="1"/>
      <c r="Q16" s="1"/>
      <c r="R16" s="1"/>
    </row>
    <row r="17" spans="1:18" x14ac:dyDescent="0.3">
      <c r="A17">
        <v>51.119701999999997</v>
      </c>
      <c r="B17" s="1">
        <f t="shared" si="0"/>
        <v>50.544404389090758</v>
      </c>
      <c r="C17" s="1">
        <f t="shared" si="3"/>
        <v>0.85883896628042733</v>
      </c>
      <c r="D17" s="1">
        <f t="shared" si="1"/>
        <v>51.462108908473667</v>
      </c>
      <c r="E17" s="1">
        <f t="shared" si="4"/>
        <v>1.4433473113414756</v>
      </c>
      <c r="F17" s="1">
        <f t="shared" si="2"/>
        <v>50.77890016052077</v>
      </c>
      <c r="G17" s="1">
        <f t="shared" si="5"/>
        <v>1.037064428758776</v>
      </c>
      <c r="O17" s="1"/>
      <c r="P17" s="1"/>
      <c r="Q17" s="1"/>
      <c r="R17" s="1"/>
    </row>
    <row r="18" spans="1:18" x14ac:dyDescent="0.3">
      <c r="A18">
        <v>50.188831</v>
      </c>
      <c r="B18" s="1">
        <f t="shared" si="0"/>
        <v>50.716993672363529</v>
      </c>
      <c r="C18" s="1">
        <f t="shared" si="3"/>
        <v>0.74301735412806325</v>
      </c>
      <c r="D18" s="1">
        <f t="shared" si="1"/>
        <v>51.427868217626305</v>
      </c>
      <c r="E18" s="1">
        <f t="shared" si="4"/>
        <v>0.5361038093006395</v>
      </c>
      <c r="F18" s="1">
        <f t="shared" si="2"/>
        <v>51.085621816052068</v>
      </c>
      <c r="G18" s="1">
        <f t="shared" si="5"/>
        <v>1.0424436384873561</v>
      </c>
      <c r="O18" s="1"/>
      <c r="P18" s="1"/>
      <c r="Q18" s="1"/>
      <c r="R18" s="1"/>
    </row>
    <row r="19" spans="1:18" x14ac:dyDescent="0.3">
      <c r="A19">
        <v>51.011920000000003</v>
      </c>
      <c r="B19" s="1">
        <f t="shared" si="0"/>
        <v>50.558544870654472</v>
      </c>
      <c r="C19" s="1">
        <f t="shared" si="3"/>
        <v>0.48096508264970156</v>
      </c>
      <c r="D19" s="1">
        <f t="shared" si="1"/>
        <v>51.303964495863681</v>
      </c>
      <c r="E19" s="1">
        <f t="shared" si="4"/>
        <v>0.87238433996130327</v>
      </c>
      <c r="F19" s="1">
        <f t="shared" si="2"/>
        <v>50.278510081605212</v>
      </c>
      <c r="G19" s="1">
        <f t="shared" si="5"/>
        <v>0.58306356908311918</v>
      </c>
      <c r="O19" s="1"/>
      <c r="P19" s="1"/>
      <c r="Q19" s="1"/>
      <c r="R19" s="1"/>
    </row>
    <row r="20" spans="1:18" x14ac:dyDescent="0.3">
      <c r="A20">
        <v>53.980918000000003</v>
      </c>
      <c r="B20" s="1">
        <f t="shared" si="0"/>
        <v>50.694557409458127</v>
      </c>
      <c r="C20" s="1">
        <f t="shared" si="3"/>
        <v>0.52136748316491011</v>
      </c>
      <c r="D20" s="1">
        <f t="shared" si="1"/>
        <v>51.274760046277322</v>
      </c>
      <c r="E20" s="1">
        <f t="shared" si="4"/>
        <v>0.76108381167864814</v>
      </c>
      <c r="F20" s="1">
        <f t="shared" si="2"/>
        <v>50.938579008160531</v>
      </c>
      <c r="G20" s="1">
        <f t="shared" si="5"/>
        <v>0.69720149405740006</v>
      </c>
      <c r="O20" s="1"/>
      <c r="P20" s="1"/>
      <c r="Q20" s="1"/>
      <c r="R20" s="1"/>
    </row>
    <row r="21" spans="1:18" x14ac:dyDescent="0.3">
      <c r="A21">
        <v>53.608567000000001</v>
      </c>
      <c r="B21" s="1">
        <f t="shared" si="0"/>
        <v>51.680465586620684</v>
      </c>
      <c r="C21" s="1">
        <f t="shared" si="3"/>
        <v>1.939473360430094</v>
      </c>
      <c r="D21" s="1">
        <f t="shared" si="1"/>
        <v>51.545375841649594</v>
      </c>
      <c r="E21" s="1">
        <f t="shared" si="4"/>
        <v>1.7266339203513803</v>
      </c>
      <c r="F21" s="1">
        <f t="shared" si="2"/>
        <v>53.676684100816061</v>
      </c>
      <c r="G21" s="1">
        <f t="shared" si="5"/>
        <v>1.8795345538565305</v>
      </c>
      <c r="O21" s="1"/>
      <c r="P21" s="1"/>
      <c r="Q21" s="1"/>
      <c r="R21" s="1"/>
    </row>
    <row r="22" spans="1:18" x14ac:dyDescent="0.3">
      <c r="A22">
        <v>51.932994000000001</v>
      </c>
      <c r="B22" s="1">
        <f t="shared" si="0"/>
        <v>52.258896010634473</v>
      </c>
      <c r="C22" s="1">
        <f t="shared" si="3"/>
        <v>2.2153472263019429</v>
      </c>
      <c r="D22" s="1">
        <f t="shared" si="1"/>
        <v>51.751694957484638</v>
      </c>
      <c r="E22" s="1">
        <f t="shared" si="4"/>
        <v>1.9719143502322887</v>
      </c>
      <c r="F22" s="1">
        <f t="shared" si="2"/>
        <v>53.615378710081607</v>
      </c>
      <c r="G22" s="1">
        <f t="shared" si="5"/>
        <v>1.8072406765647135</v>
      </c>
      <c r="O22" s="1"/>
      <c r="P22" s="1"/>
      <c r="Q22" s="1"/>
      <c r="R22" s="1"/>
    </row>
    <row r="23" spans="1:18" x14ac:dyDescent="0.3">
      <c r="A23">
        <v>51.109904999999998</v>
      </c>
      <c r="B23" s="1">
        <f t="shared" si="0"/>
        <v>52.161125407444132</v>
      </c>
      <c r="C23" s="1">
        <f t="shared" si="3"/>
        <v>2.207861190675843</v>
      </c>
      <c r="D23" s="1">
        <f t="shared" si="1"/>
        <v>51.769824861736176</v>
      </c>
      <c r="E23" s="1">
        <f t="shared" si="4"/>
        <v>1.9674787562774179</v>
      </c>
      <c r="F23" s="1">
        <f t="shared" si="2"/>
        <v>52.10123247100816</v>
      </c>
      <c r="G23" s="1">
        <f t="shared" si="5"/>
        <v>2.007559446476141</v>
      </c>
      <c r="O23" s="1"/>
      <c r="P23" s="1"/>
      <c r="Q23" s="1"/>
      <c r="R23" s="1"/>
    </row>
    <row r="24" spans="1:18" x14ac:dyDescent="0.3">
      <c r="A24">
        <v>50.953125999999997</v>
      </c>
      <c r="B24" s="1">
        <f t="shared" si="0"/>
        <v>51.845759285210889</v>
      </c>
      <c r="C24" s="1">
        <f t="shared" si="3"/>
        <v>1.2817763098967931</v>
      </c>
      <c r="D24" s="1">
        <f t="shared" si="1"/>
        <v>51.703832875562561</v>
      </c>
      <c r="E24" s="1">
        <f t="shared" si="4"/>
        <v>1.2550061517281066</v>
      </c>
      <c r="F24" s="1">
        <f t="shared" si="2"/>
        <v>51.209037747100815</v>
      </c>
      <c r="G24" s="1">
        <f t="shared" si="5"/>
        <v>1.1280940278356522</v>
      </c>
      <c r="O24" s="1"/>
      <c r="P24" s="1"/>
      <c r="Q24" s="1"/>
      <c r="R24" s="1"/>
    </row>
    <row r="25" spans="1:18" x14ac:dyDescent="0.3">
      <c r="A25">
        <v>49.150168999999998</v>
      </c>
      <c r="B25" s="1">
        <f t="shared" si="0"/>
        <v>51.57796929964762</v>
      </c>
      <c r="C25" s="1">
        <f t="shared" si="3"/>
        <v>0.81814233631827815</v>
      </c>
      <c r="D25" s="1">
        <f t="shared" si="1"/>
        <v>51.628762188006306</v>
      </c>
      <c r="E25" s="1">
        <f t="shared" si="4"/>
        <v>0.58649364297429807</v>
      </c>
      <c r="F25" s="1">
        <f t="shared" si="2"/>
        <v>50.978717174710077</v>
      </c>
      <c r="G25" s="1">
        <f t="shared" si="5"/>
        <v>1.137048707516672</v>
      </c>
      <c r="O25" s="1"/>
      <c r="P25" s="1"/>
      <c r="Q25" s="1"/>
      <c r="R25" s="1"/>
    </row>
    <row r="26" spans="1:18" x14ac:dyDescent="0.3">
      <c r="A26">
        <v>48.415269000000002</v>
      </c>
      <c r="B26" s="1">
        <f t="shared" si="0"/>
        <v>50.849629209753331</v>
      </c>
      <c r="C26" s="1">
        <f t="shared" si="3"/>
        <v>1.6120455764713439</v>
      </c>
      <c r="D26" s="1">
        <f t="shared" si="1"/>
        <v>51.380902869205677</v>
      </c>
      <c r="E26" s="1">
        <f t="shared" si="4"/>
        <v>1.542992679671777</v>
      </c>
      <c r="F26" s="1">
        <f t="shared" si="2"/>
        <v>49.333023817471009</v>
      </c>
      <c r="G26" s="1">
        <f t="shared" si="5"/>
        <v>1.2099324229497548</v>
      </c>
      <c r="O26" s="1"/>
      <c r="P26" s="1"/>
      <c r="Q26" s="1"/>
      <c r="R26" s="1"/>
    </row>
    <row r="27" spans="1:18" x14ac:dyDescent="0.3">
      <c r="A27">
        <v>48.287885000000003</v>
      </c>
      <c r="B27" s="1">
        <f t="shared" si="0"/>
        <v>50.119321146827332</v>
      </c>
      <c r="C27" s="1">
        <f t="shared" si="3"/>
        <v>2.0507818108927585</v>
      </c>
      <c r="D27" s="1">
        <f t="shared" si="1"/>
        <v>51.08433948228511</v>
      </c>
      <c r="E27" s="1">
        <f t="shared" si="4"/>
        <v>2.2731746707213976</v>
      </c>
      <c r="F27" s="1">
        <f t="shared" si="2"/>
        <v>48.507044481747101</v>
      </c>
      <c r="G27" s="1">
        <f t="shared" si="5"/>
        <v>1.1904275358781811</v>
      </c>
      <c r="O27" s="1"/>
      <c r="P27" s="1"/>
      <c r="Q27" s="1"/>
      <c r="R27" s="1"/>
    </row>
    <row r="28" spans="1:18" x14ac:dyDescent="0.3">
      <c r="A28">
        <v>48.709228000000003</v>
      </c>
      <c r="B28" s="1">
        <f t="shared" si="0"/>
        <v>49.569890302779129</v>
      </c>
      <c r="C28" s="1">
        <f t="shared" si="3"/>
        <v>2.2490355181503237</v>
      </c>
      <c r="D28" s="1">
        <f t="shared" si="1"/>
        <v>50.804694034056602</v>
      </c>
      <c r="E28" s="1">
        <f t="shared" si="4"/>
        <v>2.7543036693692993</v>
      </c>
      <c r="F28" s="1">
        <f t="shared" si="2"/>
        <v>48.309800948174711</v>
      </c>
      <c r="G28" s="1">
        <f t="shared" si="5"/>
        <v>1.1879805288340461</v>
      </c>
      <c r="O28" s="1"/>
      <c r="P28" s="1"/>
      <c r="Q28" s="1"/>
      <c r="R28" s="1"/>
    </row>
    <row r="29" spans="1:18" x14ac:dyDescent="0.3">
      <c r="A29">
        <v>48.689630000000001</v>
      </c>
      <c r="B29" s="1">
        <f t="shared" si="0"/>
        <v>49.311691611945385</v>
      </c>
      <c r="C29" s="1">
        <f t="shared" si="3"/>
        <v>1.8276585740742237</v>
      </c>
      <c r="D29" s="1">
        <f t="shared" si="1"/>
        <v>50.595147430650947</v>
      </c>
      <c r="E29" s="1">
        <f t="shared" si="4"/>
        <v>2.6461367952518491</v>
      </c>
      <c r="F29" s="1">
        <f t="shared" si="2"/>
        <v>48.66928529481747</v>
      </c>
      <c r="G29" s="1">
        <f t="shared" si="5"/>
        <v>0.59156480432852621</v>
      </c>
      <c r="O29" s="1"/>
      <c r="P29" s="1"/>
      <c r="Q29" s="1"/>
      <c r="R29" s="1"/>
    </row>
    <row r="30" spans="1:18" x14ac:dyDescent="0.3">
      <c r="A30">
        <v>49.483325000000001</v>
      </c>
      <c r="B30" s="1">
        <f t="shared" si="0"/>
        <v>49.125073128361763</v>
      </c>
      <c r="C30" s="1">
        <f t="shared" si="3"/>
        <v>1.2222736475365477</v>
      </c>
      <c r="D30" s="1">
        <f t="shared" si="1"/>
        <v>50.404595687585854</v>
      </c>
      <c r="E30" s="1">
        <f t="shared" si="4"/>
        <v>2.2979797105205213</v>
      </c>
      <c r="F30" s="1">
        <f t="shared" si="2"/>
        <v>48.687595529481747</v>
      </c>
      <c r="G30" s="1">
        <f t="shared" si="5"/>
        <v>0.26330385185083871</v>
      </c>
      <c r="O30" s="1"/>
      <c r="P30" s="1"/>
      <c r="Q30" s="1"/>
      <c r="R30" s="1"/>
    </row>
    <row r="31" spans="1:18" x14ac:dyDescent="0.3">
      <c r="A31">
        <v>50.420881000000001</v>
      </c>
      <c r="B31" s="1">
        <f t="shared" si="0"/>
        <v>49.232548689853232</v>
      </c>
      <c r="C31" s="1">
        <f t="shared" si="3"/>
        <v>0.64705606455016895</v>
      </c>
      <c r="D31" s="1">
        <f t="shared" si="1"/>
        <v>50.312468618827268</v>
      </c>
      <c r="E31" s="1">
        <f t="shared" si="4"/>
        <v>1.7195652801608885</v>
      </c>
      <c r="F31" s="1">
        <f t="shared" si="2"/>
        <v>49.403752052948178</v>
      </c>
      <c r="G31" s="1">
        <f t="shared" si="5"/>
        <v>0.51417936786367602</v>
      </c>
      <c r="O31" s="1"/>
      <c r="P31" s="1"/>
      <c r="Q31" s="1"/>
      <c r="R31" s="1"/>
    </row>
    <row r="32" spans="1:18" x14ac:dyDescent="0.3">
      <c r="A32">
        <v>51.733460000000001</v>
      </c>
      <c r="B32" s="1">
        <f t="shared" si="0"/>
        <v>49.589048382897261</v>
      </c>
      <c r="C32" s="1">
        <f t="shared" si="3"/>
        <v>0.80154823766823247</v>
      </c>
      <c r="D32" s="1">
        <f t="shared" si="1"/>
        <v>50.32330985694454</v>
      </c>
      <c r="E32" s="1">
        <f t="shared" si="4"/>
        <v>1.2235862049335462</v>
      </c>
      <c r="F32" s="1">
        <f t="shared" si="2"/>
        <v>50.319168105294821</v>
      </c>
      <c r="G32" s="1">
        <f t="shared" si="5"/>
        <v>0.74568773451335391</v>
      </c>
      <c r="O32" s="1"/>
      <c r="P32" s="1"/>
      <c r="Q32" s="1"/>
      <c r="R32" s="1"/>
    </row>
    <row r="33" spans="1:18" x14ac:dyDescent="0.3">
      <c r="A33">
        <v>51.506473</v>
      </c>
      <c r="B33" s="1">
        <f t="shared" si="0"/>
        <v>50.232371868028082</v>
      </c>
      <c r="C33" s="1">
        <f t="shared" si="3"/>
        <v>1.4304986620564928</v>
      </c>
      <c r="D33" s="1">
        <f t="shared" si="1"/>
        <v>50.464324871250092</v>
      </c>
      <c r="E33" s="1">
        <f t="shared" si="4"/>
        <v>0.97451121939082685</v>
      </c>
      <c r="F33" s="1">
        <f t="shared" si="2"/>
        <v>51.592030810529479</v>
      </c>
      <c r="G33" s="1">
        <f t="shared" si="5"/>
        <v>1.1057362929455314</v>
      </c>
      <c r="O33" s="1"/>
      <c r="P33" s="1"/>
      <c r="Q33" s="1"/>
      <c r="R33" s="1"/>
    </row>
    <row r="34" spans="1:18" x14ac:dyDescent="0.3">
      <c r="A34">
        <v>51.14132</v>
      </c>
      <c r="B34" s="1">
        <f t="shared" si="0"/>
        <v>50.614602207619654</v>
      </c>
      <c r="C34" s="1">
        <f t="shared" si="3"/>
        <v>1.5951978516154945</v>
      </c>
      <c r="D34" s="1">
        <f t="shared" si="1"/>
        <v>50.568539684125085</v>
      </c>
      <c r="E34" s="1">
        <f t="shared" si="4"/>
        <v>1.0142894709446957</v>
      </c>
      <c r="F34" s="1">
        <f t="shared" si="2"/>
        <v>51.515028781052955</v>
      </c>
      <c r="G34" s="1">
        <f t="shared" si="5"/>
        <v>1.0069910620758784</v>
      </c>
      <c r="O34" s="1"/>
      <c r="P34" s="1"/>
      <c r="Q34" s="1"/>
      <c r="R34" s="1"/>
    </row>
    <row r="35" spans="1:18" x14ac:dyDescent="0.3">
      <c r="A35">
        <v>51.960450999999999</v>
      </c>
      <c r="B35" s="1">
        <f t="shared" si="0"/>
        <v>50.772617545333759</v>
      </c>
      <c r="C35" s="1">
        <f t="shared" si="3"/>
        <v>1.4718770907549013</v>
      </c>
      <c r="D35" s="1">
        <f t="shared" si="1"/>
        <v>50.625817715712579</v>
      </c>
      <c r="E35" s="1">
        <f t="shared" si="4"/>
        <v>1.064999755629086</v>
      </c>
      <c r="F35" s="1">
        <f t="shared" si="2"/>
        <v>51.1786908781053</v>
      </c>
      <c r="G35" s="1">
        <f t="shared" si="5"/>
        <v>0.84601023543994447</v>
      </c>
      <c r="O35" s="1"/>
      <c r="P35" s="1"/>
      <c r="Q35" s="1"/>
      <c r="R35" s="1"/>
    </row>
    <row r="36" spans="1:18" x14ac:dyDescent="0.3">
      <c r="A36">
        <v>50.509703000000002</v>
      </c>
      <c r="B36" s="1">
        <f t="shared" ref="B36:B67" si="6">0.3*A35+0.7*B35</f>
        <v>51.128967581733626</v>
      </c>
      <c r="C36" s="1">
        <f t="shared" si="3"/>
        <v>1.0506686193921917</v>
      </c>
      <c r="D36" s="1">
        <f t="shared" ref="D36:D67" si="7">0.1*A35+0.9*D35</f>
        <v>50.759281044141318</v>
      </c>
      <c r="E36" s="1">
        <f t="shared" si="4"/>
        <v>1.0320523268449988</v>
      </c>
      <c r="F36" s="1">
        <f t="shared" ref="F36:F67" si="8">0.9*A35+0.1*F35</f>
        <v>51.882274987810533</v>
      </c>
      <c r="G36" s="1">
        <f t="shared" si="5"/>
        <v>0.50270179369864265</v>
      </c>
      <c r="O36" s="1"/>
      <c r="P36" s="1"/>
      <c r="Q36" s="1"/>
      <c r="R36" s="1"/>
    </row>
    <row r="37" spans="1:18" x14ac:dyDescent="0.3">
      <c r="A37">
        <v>50.687345000000001</v>
      </c>
      <c r="B37" s="1">
        <f t="shared" si="6"/>
        <v>50.943188207213538</v>
      </c>
      <c r="C37" s="1">
        <f t="shared" si="3"/>
        <v>0.83103721758295923</v>
      </c>
      <c r="D37" s="1">
        <f t="shared" si="7"/>
        <v>50.734323239727189</v>
      </c>
      <c r="E37" s="1">
        <f t="shared" si="4"/>
        <v>0.85080598922413941</v>
      </c>
      <c r="F37" s="1">
        <f t="shared" si="8"/>
        <v>50.646960198781059</v>
      </c>
      <c r="G37" s="1">
        <f t="shared" si="5"/>
        <v>0.93715189144966471</v>
      </c>
      <c r="O37" s="1"/>
      <c r="P37" s="1"/>
      <c r="Q37" s="1"/>
      <c r="R37" s="1"/>
    </row>
    <row r="38" spans="1:18" x14ac:dyDescent="0.3">
      <c r="A38">
        <v>51.417651999999997</v>
      </c>
      <c r="B38" s="1">
        <f t="shared" si="6"/>
        <v>50.866435245049473</v>
      </c>
      <c r="C38" s="1">
        <f t="shared" ref="C38:C69" si="9">SQRT(SUMXMY2(A35:A37,B35:B37)/3)</f>
        <v>0.78737807201948518</v>
      </c>
      <c r="D38" s="1">
        <f t="shared" si="7"/>
        <v>50.729625415754469</v>
      </c>
      <c r="E38" s="1">
        <f t="shared" ref="E38:E69" si="10">SQRT(SUMXMY2(A35:A37,D35:D37)/3)</f>
        <v>0.7843770689009838</v>
      </c>
      <c r="F38" s="1">
        <f t="shared" si="8"/>
        <v>50.683306519878109</v>
      </c>
      <c r="G38" s="1">
        <f t="shared" ref="G38:G69" si="11">SQRT(SUMXMY2(A35:A37,F35:F37)/3)</f>
        <v>0.91227438892701218</v>
      </c>
      <c r="O38" s="1"/>
      <c r="P38" s="1"/>
      <c r="Q38" s="1"/>
      <c r="R38" s="1"/>
    </row>
    <row r="39" spans="1:18" x14ac:dyDescent="0.3">
      <c r="A39">
        <v>50.628129999999999</v>
      </c>
      <c r="B39" s="1">
        <f t="shared" si="6"/>
        <v>51.031800271534628</v>
      </c>
      <c r="C39" s="1">
        <f t="shared" si="9"/>
        <v>0.50092723350642965</v>
      </c>
      <c r="D39" s="1">
        <f t="shared" si="7"/>
        <v>50.798428074179029</v>
      </c>
      <c r="E39" s="1">
        <f t="shared" si="10"/>
        <v>0.42342915021438848</v>
      </c>
      <c r="F39" s="1">
        <f t="shared" si="8"/>
        <v>51.344217451987802</v>
      </c>
      <c r="G39" s="1">
        <f t="shared" si="11"/>
        <v>0.89904543416282956</v>
      </c>
      <c r="O39" s="1"/>
      <c r="P39" s="1"/>
      <c r="Q39" s="1"/>
      <c r="R39" s="1"/>
    </row>
    <row r="40" spans="1:18" x14ac:dyDescent="0.3">
      <c r="A40">
        <v>50.213631999999997</v>
      </c>
      <c r="B40" s="1">
        <f t="shared" si="6"/>
        <v>50.91069919007424</v>
      </c>
      <c r="C40" s="1">
        <f t="shared" si="9"/>
        <v>0.42120673694214028</v>
      </c>
      <c r="D40" s="1">
        <f t="shared" si="7"/>
        <v>50.781398266761123</v>
      </c>
      <c r="E40" s="1">
        <f t="shared" si="10"/>
        <v>0.41011745053724924</v>
      </c>
      <c r="F40" s="1">
        <f t="shared" si="8"/>
        <v>50.699738745198779</v>
      </c>
      <c r="G40" s="1">
        <f t="shared" si="11"/>
        <v>0.59264251597944062</v>
      </c>
      <c r="O40" s="1"/>
      <c r="P40" s="1"/>
      <c r="Q40" s="1"/>
      <c r="R40" s="1"/>
    </row>
    <row r="41" spans="1:18" x14ac:dyDescent="0.3">
      <c r="A41">
        <v>51.891368</v>
      </c>
      <c r="B41" s="1">
        <f t="shared" si="6"/>
        <v>50.701579033051971</v>
      </c>
      <c r="C41" s="1">
        <f t="shared" si="9"/>
        <v>0.56352825026406272</v>
      </c>
      <c r="D41" s="1">
        <f t="shared" si="7"/>
        <v>50.724621640085005</v>
      </c>
      <c r="E41" s="1">
        <f t="shared" si="10"/>
        <v>0.52432195845985063</v>
      </c>
      <c r="F41" s="1">
        <f t="shared" si="8"/>
        <v>50.262242674519882</v>
      </c>
      <c r="G41" s="1">
        <f t="shared" si="11"/>
        <v>0.6553228951688842</v>
      </c>
      <c r="O41" s="1"/>
      <c r="P41" s="1"/>
      <c r="Q41" s="1"/>
      <c r="R41" s="1"/>
    </row>
    <row r="42" spans="1:18" x14ac:dyDescent="0.3">
      <c r="A42">
        <v>52.256521999999997</v>
      </c>
      <c r="B42" s="1">
        <f t="shared" si="6"/>
        <v>51.058515723136374</v>
      </c>
      <c r="C42" s="1">
        <f t="shared" si="9"/>
        <v>0.82954809815748509</v>
      </c>
      <c r="D42" s="1">
        <f t="shared" si="7"/>
        <v>50.841296276076505</v>
      </c>
      <c r="E42" s="1">
        <f t="shared" si="10"/>
        <v>0.75556977090489885</v>
      </c>
      <c r="F42" s="1">
        <f t="shared" si="8"/>
        <v>51.728455467451987</v>
      </c>
      <c r="G42" s="1">
        <f t="shared" si="11"/>
        <v>1.0650712546965795</v>
      </c>
      <c r="O42" s="1"/>
      <c r="P42" s="1"/>
      <c r="Q42" s="1"/>
      <c r="R42" s="1"/>
    </row>
    <row r="43" spans="1:18" x14ac:dyDescent="0.3">
      <c r="A43">
        <v>51.664377000000002</v>
      </c>
      <c r="B43" s="1">
        <f t="shared" si="6"/>
        <v>51.417917606195459</v>
      </c>
      <c r="C43" s="1">
        <f t="shared" si="9"/>
        <v>1.0546278163020195</v>
      </c>
      <c r="D43" s="1">
        <f t="shared" si="7"/>
        <v>50.982818848468852</v>
      </c>
      <c r="E43" s="1">
        <f t="shared" si="10"/>
        <v>1.1085304764569366</v>
      </c>
      <c r="F43" s="1">
        <f t="shared" si="8"/>
        <v>52.203715346745199</v>
      </c>
      <c r="G43" s="1">
        <f t="shared" si="11"/>
        <v>1.027813756904387</v>
      </c>
      <c r="O43" s="1"/>
      <c r="P43" s="1"/>
      <c r="Q43" s="1"/>
      <c r="R43" s="1"/>
    </row>
    <row r="44" spans="1:18" x14ac:dyDescent="0.3">
      <c r="A44">
        <v>51.348568999999998</v>
      </c>
      <c r="B44" s="1">
        <f t="shared" si="6"/>
        <v>51.491855424336819</v>
      </c>
      <c r="C44" s="1">
        <f t="shared" si="9"/>
        <v>0.98514957545718251</v>
      </c>
      <c r="D44" s="1">
        <f t="shared" si="7"/>
        <v>51.050974663621972</v>
      </c>
      <c r="E44" s="1">
        <f t="shared" si="10"/>
        <v>1.1297023843986844</v>
      </c>
      <c r="F44" s="1">
        <f t="shared" si="8"/>
        <v>51.718310834674526</v>
      </c>
      <c r="G44" s="1">
        <f t="shared" si="11"/>
        <v>1.0366274549692094</v>
      </c>
      <c r="O44" s="1"/>
      <c r="P44" s="1"/>
      <c r="Q44" s="1"/>
      <c r="R44" s="1"/>
    </row>
    <row r="45" spans="1:18" x14ac:dyDescent="0.3">
      <c r="A45">
        <v>50.361666</v>
      </c>
      <c r="B45" s="1">
        <f t="shared" si="6"/>
        <v>51.448869497035773</v>
      </c>
      <c r="C45" s="1">
        <f t="shared" si="9"/>
        <v>0.71098342024700178</v>
      </c>
      <c r="D45" s="1">
        <f t="shared" si="7"/>
        <v>51.080734097259779</v>
      </c>
      <c r="E45" s="1">
        <f t="shared" si="10"/>
        <v>0.92302902674069154</v>
      </c>
      <c r="F45" s="1">
        <f t="shared" si="8"/>
        <v>51.385543183467455</v>
      </c>
      <c r="G45" s="1">
        <f t="shared" si="11"/>
        <v>0.4852659543575415</v>
      </c>
      <c r="O45" s="1"/>
      <c r="P45" s="1"/>
      <c r="Q45" s="1"/>
      <c r="R45" s="1"/>
    </row>
    <row r="46" spans="1:18" x14ac:dyDescent="0.3">
      <c r="A46">
        <v>50.973548000000001</v>
      </c>
      <c r="B46" s="1">
        <f t="shared" si="6"/>
        <v>51.122708447925035</v>
      </c>
      <c r="C46" s="1">
        <f t="shared" si="9"/>
        <v>0.64891824758864358</v>
      </c>
      <c r="D46" s="1">
        <f t="shared" si="7"/>
        <v>51.008827287533805</v>
      </c>
      <c r="E46" s="1">
        <f t="shared" si="10"/>
        <v>0.59725562128222054</v>
      </c>
      <c r="F46" s="1">
        <f t="shared" si="8"/>
        <v>50.464053718346747</v>
      </c>
      <c r="G46" s="1">
        <f t="shared" si="11"/>
        <v>0.70140795628116859</v>
      </c>
      <c r="O46" s="1"/>
      <c r="P46" s="1"/>
      <c r="Q46" s="1"/>
      <c r="R46" s="1"/>
    </row>
    <row r="47" spans="1:18" x14ac:dyDescent="0.3">
      <c r="A47">
        <v>52.147962</v>
      </c>
      <c r="B47" s="1">
        <f t="shared" si="6"/>
        <v>51.077960313547521</v>
      </c>
      <c r="C47" s="1">
        <f t="shared" si="9"/>
        <v>0.63895521037373781</v>
      </c>
      <c r="D47" s="1">
        <f t="shared" si="7"/>
        <v>51.005299358780427</v>
      </c>
      <c r="E47" s="1">
        <f t="shared" si="10"/>
        <v>0.44976510375601225</v>
      </c>
      <c r="F47" s="1">
        <f t="shared" si="8"/>
        <v>50.922598571834676</v>
      </c>
      <c r="G47" s="1">
        <f t="shared" si="11"/>
        <v>0.69393033612198174</v>
      </c>
      <c r="O47" s="1"/>
      <c r="P47" s="1"/>
      <c r="Q47" s="1"/>
      <c r="R47" s="1"/>
    </row>
    <row r="48" spans="1:18" x14ac:dyDescent="0.3">
      <c r="A48">
        <v>51.368307000000001</v>
      </c>
      <c r="B48" s="1">
        <f t="shared" si="6"/>
        <v>51.398960819483264</v>
      </c>
      <c r="C48" s="1">
        <f t="shared" si="9"/>
        <v>0.88490374094270075</v>
      </c>
      <c r="D48" s="1">
        <f t="shared" si="7"/>
        <v>51.119565622902385</v>
      </c>
      <c r="E48" s="1">
        <f t="shared" si="10"/>
        <v>0.77973958649978825</v>
      </c>
      <c r="F48" s="1">
        <f t="shared" si="8"/>
        <v>52.025425657183462</v>
      </c>
      <c r="G48" s="1">
        <f t="shared" si="11"/>
        <v>0.96771628778750496</v>
      </c>
      <c r="O48" s="1"/>
      <c r="P48" s="1"/>
      <c r="Q48" s="1"/>
      <c r="R48" s="1"/>
    </row>
    <row r="49" spans="1:18" x14ac:dyDescent="0.3">
      <c r="A49">
        <v>52.374949000000001</v>
      </c>
      <c r="B49" s="1">
        <f t="shared" si="6"/>
        <v>51.389764673638282</v>
      </c>
      <c r="C49" s="1">
        <f t="shared" si="9"/>
        <v>0.62399041255595611</v>
      </c>
      <c r="D49" s="1">
        <f t="shared" si="7"/>
        <v>51.144439760612144</v>
      </c>
      <c r="E49" s="1">
        <f t="shared" si="10"/>
        <v>0.67547386143561028</v>
      </c>
      <c r="F49" s="1">
        <f t="shared" si="8"/>
        <v>51.43401886571835</v>
      </c>
      <c r="G49" s="1">
        <f t="shared" si="11"/>
        <v>0.85496683829277498</v>
      </c>
      <c r="O49" s="1"/>
      <c r="P49" s="1"/>
      <c r="Q49" s="1"/>
      <c r="R49" s="1"/>
    </row>
    <row r="50" spans="1:18" x14ac:dyDescent="0.3">
      <c r="A50">
        <v>52.473638000000001</v>
      </c>
      <c r="B50" s="1">
        <f t="shared" si="6"/>
        <v>51.685319971546789</v>
      </c>
      <c r="C50" s="1">
        <f t="shared" si="9"/>
        <v>0.83992686637366498</v>
      </c>
      <c r="D50" s="1">
        <f t="shared" si="7"/>
        <v>51.267490684550935</v>
      </c>
      <c r="E50" s="1">
        <f t="shared" si="10"/>
        <v>0.98008556982510309</v>
      </c>
      <c r="F50" s="1">
        <f t="shared" si="8"/>
        <v>52.280855986571837</v>
      </c>
      <c r="G50" s="1">
        <f t="shared" si="11"/>
        <v>0.96930730907917817</v>
      </c>
      <c r="O50" s="1"/>
      <c r="P50" s="1"/>
      <c r="Q50" s="1"/>
      <c r="R50" s="1"/>
    </row>
    <row r="51" spans="1:18" x14ac:dyDescent="0.3">
      <c r="A51">
        <v>52.888139000000002</v>
      </c>
      <c r="B51" s="1">
        <f t="shared" si="6"/>
        <v>51.921815380082748</v>
      </c>
      <c r="C51" s="1">
        <f t="shared" si="9"/>
        <v>0.72869132183251728</v>
      </c>
      <c r="D51" s="1">
        <f t="shared" si="7"/>
        <v>51.388105416095847</v>
      </c>
      <c r="E51" s="1">
        <f t="shared" si="10"/>
        <v>1.0051229787882157</v>
      </c>
      <c r="F51" s="1">
        <f t="shared" si="8"/>
        <v>52.45435979865718</v>
      </c>
      <c r="G51" s="1">
        <f t="shared" si="11"/>
        <v>0.67189268784017775</v>
      </c>
      <c r="O51" s="1"/>
      <c r="P51" s="1"/>
      <c r="Q51" s="1"/>
      <c r="R51" s="1"/>
    </row>
    <row r="52" spans="1:18" x14ac:dyDescent="0.3">
      <c r="A52">
        <v>53.638184000000003</v>
      </c>
      <c r="B52" s="1">
        <f t="shared" si="6"/>
        <v>52.211712466057918</v>
      </c>
      <c r="C52" s="1">
        <f t="shared" si="9"/>
        <v>0.91757194255693797</v>
      </c>
      <c r="D52" s="1">
        <f t="shared" si="7"/>
        <v>51.538108774486261</v>
      </c>
      <c r="E52" s="1">
        <f t="shared" si="10"/>
        <v>1.3189699374416153</v>
      </c>
      <c r="F52" s="1">
        <f t="shared" si="8"/>
        <v>52.844761079865719</v>
      </c>
      <c r="G52" s="1">
        <f t="shared" si="11"/>
        <v>0.60846221953881929</v>
      </c>
      <c r="O52" s="1"/>
      <c r="P52" s="1"/>
      <c r="Q52" s="1"/>
      <c r="R52" s="1"/>
    </row>
    <row r="53" spans="1:18" x14ac:dyDescent="0.3">
      <c r="A53">
        <v>53.944125</v>
      </c>
      <c r="B53" s="1">
        <f t="shared" si="6"/>
        <v>52.639653926240541</v>
      </c>
      <c r="C53" s="1">
        <f t="shared" si="9"/>
        <v>1.0939298712351155</v>
      </c>
      <c r="D53" s="1">
        <f t="shared" si="7"/>
        <v>51.748116297037633</v>
      </c>
      <c r="E53" s="1">
        <f t="shared" si="10"/>
        <v>1.6447095034505763</v>
      </c>
      <c r="F53" s="1">
        <f t="shared" si="8"/>
        <v>53.558841707986574</v>
      </c>
      <c r="G53" s="1">
        <f t="shared" si="11"/>
        <v>0.53380684097447562</v>
      </c>
      <c r="O53" s="1"/>
      <c r="P53" s="1"/>
      <c r="Q53" s="1"/>
      <c r="R53" s="1"/>
    </row>
    <row r="54" spans="1:18" x14ac:dyDescent="0.3">
      <c r="A54">
        <v>52.789450000000002</v>
      </c>
      <c r="B54" s="1">
        <f t="shared" si="6"/>
        <v>53.03099524836837</v>
      </c>
      <c r="C54" s="1">
        <f t="shared" si="9"/>
        <v>1.2476975004426119</v>
      </c>
      <c r="D54" s="1">
        <f t="shared" si="7"/>
        <v>51.967717167333873</v>
      </c>
      <c r="E54" s="1">
        <f t="shared" si="10"/>
        <v>1.9564313540341243</v>
      </c>
      <c r="F54" s="1">
        <f t="shared" si="8"/>
        <v>53.905596670798658</v>
      </c>
      <c r="G54" s="1">
        <f t="shared" si="11"/>
        <v>0.56748789732079552</v>
      </c>
      <c r="O54" s="1"/>
      <c r="P54" s="1"/>
      <c r="Q54" s="1"/>
      <c r="R54" s="1"/>
    </row>
    <row r="55" spans="1:18" x14ac:dyDescent="0.3">
      <c r="A55">
        <v>53.154603000000002</v>
      </c>
      <c r="B55" s="1">
        <f t="shared" si="6"/>
        <v>52.958531673857856</v>
      </c>
      <c r="C55" s="1">
        <f t="shared" si="9"/>
        <v>1.1246940215649137</v>
      </c>
      <c r="D55" s="1">
        <f t="shared" si="7"/>
        <v>52.049890450600486</v>
      </c>
      <c r="E55" s="1">
        <f t="shared" si="10"/>
        <v>1.8173254179869702</v>
      </c>
      <c r="F55" s="1">
        <f t="shared" si="8"/>
        <v>52.901064667079865</v>
      </c>
      <c r="G55" s="1">
        <f t="shared" si="11"/>
        <v>0.8213295189374441</v>
      </c>
      <c r="O55" s="1"/>
      <c r="P55" s="1"/>
      <c r="Q55" s="1"/>
      <c r="R55" s="1"/>
    </row>
    <row r="56" spans="1:18" x14ac:dyDescent="0.3">
      <c r="A56">
        <v>53.361851999999999</v>
      </c>
      <c r="B56" s="1">
        <f t="shared" si="6"/>
        <v>53.017353071700498</v>
      </c>
      <c r="C56" s="1">
        <f t="shared" si="9"/>
        <v>0.77425939973190527</v>
      </c>
      <c r="D56" s="1">
        <f t="shared" si="7"/>
        <v>52.160361705540438</v>
      </c>
      <c r="E56" s="1">
        <f t="shared" si="10"/>
        <v>1.4964501204036986</v>
      </c>
      <c r="F56" s="1">
        <f t="shared" si="8"/>
        <v>53.129249166707993</v>
      </c>
      <c r="G56" s="1">
        <f t="shared" si="11"/>
        <v>0.69725851066863975</v>
      </c>
      <c r="O56" s="1"/>
      <c r="P56" s="1"/>
      <c r="Q56" s="1"/>
      <c r="R56" s="1"/>
    </row>
    <row r="57" spans="1:18" x14ac:dyDescent="0.3">
      <c r="A57">
        <v>53.263162999999999</v>
      </c>
      <c r="B57" s="1">
        <f t="shared" si="6"/>
        <v>53.120702750190347</v>
      </c>
      <c r="C57" s="1">
        <f t="shared" si="9"/>
        <v>0.26799725343367553</v>
      </c>
      <c r="D57" s="1">
        <f t="shared" si="7"/>
        <v>52.2805107349864</v>
      </c>
      <c r="E57" s="1">
        <f t="shared" si="10"/>
        <v>1.055021894364093</v>
      </c>
      <c r="F57" s="1">
        <f t="shared" si="8"/>
        <v>53.338591716670805</v>
      </c>
      <c r="G57" s="1">
        <f t="shared" si="11"/>
        <v>0.67433155916317478</v>
      </c>
      <c r="O57" s="1"/>
      <c r="P57" s="1"/>
      <c r="Q57" s="1"/>
      <c r="R57" s="1"/>
    </row>
    <row r="58" spans="1:18" x14ac:dyDescent="0.3">
      <c r="A58">
        <v>53.500017999999997</v>
      </c>
      <c r="B58" s="1">
        <f t="shared" si="6"/>
        <v>53.163440825133236</v>
      </c>
      <c r="C58" s="1">
        <f t="shared" si="9"/>
        <v>0.24318607369013615</v>
      </c>
      <c r="D58" s="1">
        <f t="shared" si="7"/>
        <v>52.378775961487761</v>
      </c>
      <c r="E58" s="1">
        <f t="shared" si="10"/>
        <v>1.0999354857471799</v>
      </c>
      <c r="F58" s="1">
        <f t="shared" si="8"/>
        <v>53.270705871667076</v>
      </c>
      <c r="G58" s="1">
        <f t="shared" si="11"/>
        <v>0.20336769295539187</v>
      </c>
      <c r="O58" s="1"/>
      <c r="P58" s="1"/>
      <c r="Q58" s="1"/>
      <c r="R58" s="1"/>
    </row>
    <row r="59" spans="1:18" x14ac:dyDescent="0.3">
      <c r="A59">
        <v>52.838794999999998</v>
      </c>
      <c r="B59" s="1">
        <f t="shared" si="6"/>
        <v>53.264413977593264</v>
      </c>
      <c r="C59" s="1">
        <f t="shared" si="9"/>
        <v>0.28997622259800515</v>
      </c>
      <c r="D59" s="1">
        <f t="shared" si="7"/>
        <v>52.490900165338985</v>
      </c>
      <c r="E59" s="1">
        <f t="shared" si="10"/>
        <v>1.1054965868398918</v>
      </c>
      <c r="F59" s="1">
        <f t="shared" si="8"/>
        <v>53.477086787166705</v>
      </c>
      <c r="G59" s="1">
        <f t="shared" si="11"/>
        <v>0.19354381205526205</v>
      </c>
      <c r="O59" s="1"/>
      <c r="P59" s="1"/>
      <c r="Q59" s="1"/>
      <c r="R59" s="1"/>
    </row>
    <row r="60" spans="1:18" x14ac:dyDescent="0.3">
      <c r="A60">
        <v>53.993468999999997</v>
      </c>
      <c r="B60" s="1">
        <f t="shared" si="6"/>
        <v>53.136728284315282</v>
      </c>
      <c r="C60" s="1">
        <f t="shared" si="9"/>
        <v>0.32389845708424142</v>
      </c>
      <c r="D60" s="1">
        <f t="shared" si="7"/>
        <v>52.525689648805084</v>
      </c>
      <c r="E60" s="1">
        <f t="shared" si="10"/>
        <v>0.88389667549385031</v>
      </c>
      <c r="F60" s="1">
        <f t="shared" si="8"/>
        <v>52.902624178716671</v>
      </c>
      <c r="G60" s="1">
        <f t="shared" si="11"/>
        <v>0.3939923641661297</v>
      </c>
      <c r="O60" s="1"/>
      <c r="P60" s="1"/>
      <c r="Q60" s="1"/>
      <c r="R60" s="1"/>
    </row>
    <row r="61" spans="1:18" x14ac:dyDescent="0.3">
      <c r="A61">
        <v>54.329017</v>
      </c>
      <c r="B61" s="1">
        <f t="shared" si="6"/>
        <v>53.393750499020697</v>
      </c>
      <c r="C61" s="1">
        <f t="shared" si="9"/>
        <v>0.5855027362989822</v>
      </c>
      <c r="D61" s="1">
        <f t="shared" si="7"/>
        <v>52.672467583924572</v>
      </c>
      <c r="E61" s="1">
        <f t="shared" si="10"/>
        <v>1.0851406588863719</v>
      </c>
      <c r="F61" s="1">
        <f t="shared" si="8"/>
        <v>53.884384517871666</v>
      </c>
      <c r="G61" s="1">
        <f t="shared" si="11"/>
        <v>0.74160701225687264</v>
      </c>
      <c r="O61" s="1"/>
      <c r="P61" s="1"/>
      <c r="Q61" s="1"/>
      <c r="R61" s="1"/>
    </row>
    <row r="62" spans="1:18" x14ac:dyDescent="0.3">
      <c r="A62">
        <v>54.506658999999999</v>
      </c>
      <c r="B62" s="1">
        <f t="shared" si="6"/>
        <v>53.674330449314482</v>
      </c>
      <c r="C62" s="1">
        <f t="shared" si="9"/>
        <v>0.77241603553472926</v>
      </c>
      <c r="D62" s="1">
        <f t="shared" si="7"/>
        <v>52.838122525532121</v>
      </c>
      <c r="E62" s="1">
        <f t="shared" si="10"/>
        <v>1.2935175565974892</v>
      </c>
      <c r="F62" s="1">
        <f t="shared" si="8"/>
        <v>54.284553751787165</v>
      </c>
      <c r="G62" s="1">
        <f t="shared" si="11"/>
        <v>0.77353234662999604</v>
      </c>
      <c r="O62" s="1"/>
      <c r="P62" s="1"/>
      <c r="Q62" s="1"/>
      <c r="R62" s="1"/>
    </row>
    <row r="63" spans="1:18" x14ac:dyDescent="0.3">
      <c r="A63">
        <v>54.842207000000002</v>
      </c>
      <c r="B63" s="1">
        <f t="shared" si="6"/>
        <v>53.92402901452013</v>
      </c>
      <c r="C63" s="1">
        <f t="shared" si="9"/>
        <v>0.8758802996704288</v>
      </c>
      <c r="D63" s="1">
        <f t="shared" si="7"/>
        <v>53.004976172978914</v>
      </c>
      <c r="E63" s="1">
        <f t="shared" si="10"/>
        <v>1.6002652028464635</v>
      </c>
      <c r="F63" s="1">
        <f t="shared" si="8"/>
        <v>54.484448475178716</v>
      </c>
      <c r="G63" s="1">
        <f t="shared" si="11"/>
        <v>0.69209132575788979</v>
      </c>
      <c r="O63" s="1"/>
      <c r="P63" s="1"/>
      <c r="Q63" s="1"/>
      <c r="R63" s="1"/>
    </row>
    <row r="64" spans="1:18" x14ac:dyDescent="0.3">
      <c r="A64">
        <v>54.704040999999997</v>
      </c>
      <c r="B64" s="1">
        <f t="shared" si="6"/>
        <v>54.199482410164094</v>
      </c>
      <c r="C64" s="1">
        <f t="shared" si="9"/>
        <v>0.89638999272269837</v>
      </c>
      <c r="D64" s="1">
        <f t="shared" si="7"/>
        <v>53.188699255681023</v>
      </c>
      <c r="E64" s="1">
        <f t="shared" si="10"/>
        <v>1.7227484867972003</v>
      </c>
      <c r="F64" s="1">
        <f t="shared" si="8"/>
        <v>54.80643114751787</v>
      </c>
      <c r="G64" s="1">
        <f t="shared" si="11"/>
        <v>0.35356279382385547</v>
      </c>
      <c r="O64" s="1"/>
      <c r="P64" s="1"/>
      <c r="Q64" s="1"/>
      <c r="R64" s="1"/>
    </row>
    <row r="65" spans="1:18" x14ac:dyDescent="0.3">
      <c r="A65">
        <v>53.845435999999999</v>
      </c>
      <c r="B65" s="1">
        <f t="shared" si="6"/>
        <v>54.350849987114856</v>
      </c>
      <c r="C65" s="1">
        <f t="shared" si="9"/>
        <v>0.77252853234973862</v>
      </c>
      <c r="D65" s="1">
        <f t="shared" si="7"/>
        <v>53.340233430112917</v>
      </c>
      <c r="E65" s="1">
        <f t="shared" si="10"/>
        <v>1.6788579134302339</v>
      </c>
      <c r="F65" s="1">
        <f t="shared" si="8"/>
        <v>54.714280014751786</v>
      </c>
      <c r="G65" s="1">
        <f t="shared" si="11"/>
        <v>0.2502036808114001</v>
      </c>
      <c r="O65" s="1"/>
      <c r="P65" s="1"/>
      <c r="Q65" s="1"/>
      <c r="R65" s="1"/>
    </row>
    <row r="66" spans="1:18" x14ac:dyDescent="0.3">
      <c r="A66">
        <v>54.398099999999999</v>
      </c>
      <c r="B66" s="1">
        <f t="shared" si="6"/>
        <v>54.199225790980393</v>
      </c>
      <c r="C66" s="1">
        <f t="shared" si="9"/>
        <v>0.67158357185793993</v>
      </c>
      <c r="D66" s="1">
        <f t="shared" si="7"/>
        <v>53.390753687101629</v>
      </c>
      <c r="E66" s="1">
        <f t="shared" si="10"/>
        <v>1.4055731156664379</v>
      </c>
      <c r="F66" s="1">
        <f t="shared" si="8"/>
        <v>53.932320401475181</v>
      </c>
      <c r="G66" s="1">
        <f t="shared" si="11"/>
        <v>0.54569980342096425</v>
      </c>
      <c r="O66" s="1"/>
      <c r="P66" s="1"/>
      <c r="Q66" s="1"/>
      <c r="R66" s="1"/>
    </row>
    <row r="67" spans="1:18" x14ac:dyDescent="0.3">
      <c r="A67">
        <v>53.746744</v>
      </c>
      <c r="B67" s="1">
        <f t="shared" si="6"/>
        <v>54.258888053686277</v>
      </c>
      <c r="C67" s="1">
        <f t="shared" si="9"/>
        <v>0.42800841890540137</v>
      </c>
      <c r="D67" s="1">
        <f t="shared" si="7"/>
        <v>53.491488318391468</v>
      </c>
      <c r="E67" s="1">
        <f t="shared" si="10"/>
        <v>1.0902961115840848</v>
      </c>
      <c r="F67" s="1">
        <f t="shared" si="8"/>
        <v>54.351522040147515</v>
      </c>
      <c r="G67" s="1">
        <f t="shared" si="11"/>
        <v>0.57222498450658255</v>
      </c>
      <c r="O67" s="1"/>
      <c r="P67" s="1"/>
      <c r="Q67" s="1"/>
      <c r="R67" s="1"/>
    </row>
    <row r="68" spans="1:18" x14ac:dyDescent="0.3">
      <c r="A68">
        <v>53.707267000000002</v>
      </c>
      <c r="B68" s="1">
        <f t="shared" ref="B68:B97" si="12">0.3*A67+0.7*B67</f>
        <v>54.105244837580386</v>
      </c>
      <c r="C68" s="1">
        <f t="shared" si="9"/>
        <v>0.43100107544750726</v>
      </c>
      <c r="D68" s="1">
        <f t="shared" ref="D68:D97" si="13">0.1*A67+0.9*D67</f>
        <v>53.51701388655232</v>
      </c>
      <c r="E68" s="1">
        <f t="shared" si="10"/>
        <v>0.66711610526801346</v>
      </c>
      <c r="F68" s="1">
        <f t="shared" ref="F68:F96" si="14">0.9*A67+0.1*F67</f>
        <v>53.807221804014759</v>
      </c>
      <c r="G68" s="1">
        <f t="shared" si="11"/>
        <v>0.66773174109982558</v>
      </c>
      <c r="O68" s="1"/>
      <c r="P68" s="1"/>
      <c r="Q68" s="1"/>
      <c r="R68" s="1"/>
    </row>
    <row r="69" spans="1:18" x14ac:dyDescent="0.3">
      <c r="A69">
        <v>53.598709999999997</v>
      </c>
      <c r="B69" s="1">
        <f t="shared" si="12"/>
        <v>53.985851486306274</v>
      </c>
      <c r="C69" s="1">
        <f t="shared" si="9"/>
        <v>0.39167539363804232</v>
      </c>
      <c r="D69" s="1">
        <f t="shared" si="13"/>
        <v>53.53603919789709</v>
      </c>
      <c r="E69" s="1">
        <f t="shared" si="10"/>
        <v>0.6099448893902667</v>
      </c>
      <c r="F69" s="1">
        <f t="shared" si="14"/>
        <v>53.71726248040148</v>
      </c>
      <c r="G69" s="1">
        <f t="shared" si="11"/>
        <v>0.44448399862171234</v>
      </c>
      <c r="O69" s="1"/>
      <c r="P69" s="1"/>
      <c r="Q69" s="1"/>
      <c r="R69" s="1"/>
    </row>
    <row r="70" spans="1:18" x14ac:dyDescent="0.3">
      <c r="A70">
        <v>53.934258</v>
      </c>
      <c r="B70" s="1">
        <f t="shared" si="12"/>
        <v>53.869709040414392</v>
      </c>
      <c r="C70" s="1">
        <f t="shared" ref="C70:C96" si="15">SQRT(SUMXMY2(A67:A69,B67:B69)/3)</f>
        <v>0.4361025954790933</v>
      </c>
      <c r="D70" s="1">
        <f t="shared" si="13"/>
        <v>53.542306278107382</v>
      </c>
      <c r="E70" s="1">
        <f t="shared" ref="E70:E97" si="16">SQRT(SUMXMY2(A67:A69,D67:D69)/3)</f>
        <v>0.18733155954634212</v>
      </c>
      <c r="F70" s="1">
        <f t="shared" si="14"/>
        <v>53.610565248040146</v>
      </c>
      <c r="G70" s="1">
        <f t="shared" ref="G70:G96" si="17">SQRT(SUMXMY2(A67:A69,F67:F69)/3)</f>
        <v>0.36046365110305834</v>
      </c>
      <c r="O70" s="1"/>
      <c r="P70" s="1"/>
      <c r="Q70" s="1"/>
      <c r="R70" s="1"/>
    </row>
    <row r="71" spans="1:18" x14ac:dyDescent="0.3">
      <c r="A71">
        <v>54.625087000000001</v>
      </c>
      <c r="B71" s="1">
        <f t="shared" si="12"/>
        <v>53.889073728290072</v>
      </c>
      <c r="C71" s="1">
        <f t="shared" si="15"/>
        <v>0.32271321520723656</v>
      </c>
      <c r="D71" s="1">
        <f t="shared" si="13"/>
        <v>53.581501450296649</v>
      </c>
      <c r="E71" s="1">
        <f t="shared" si="16"/>
        <v>0.25413253032446537</v>
      </c>
      <c r="F71" s="1">
        <f t="shared" si="14"/>
        <v>53.901888724804017</v>
      </c>
      <c r="G71" s="1">
        <f t="shared" si="17"/>
        <v>0.20722182247237383</v>
      </c>
      <c r="O71" s="1"/>
      <c r="P71" s="1"/>
      <c r="Q71" s="1"/>
      <c r="R71" s="1"/>
    </row>
    <row r="72" spans="1:18" x14ac:dyDescent="0.3">
      <c r="A72">
        <v>54.634957999999997</v>
      </c>
      <c r="B72" s="1">
        <f t="shared" si="12"/>
        <v>54.109877709803044</v>
      </c>
      <c r="C72" s="1">
        <f t="shared" si="15"/>
        <v>0.48158095018254593</v>
      </c>
      <c r="D72" s="1">
        <f t="shared" si="13"/>
        <v>53.685860005266989</v>
      </c>
      <c r="E72" s="1">
        <f t="shared" si="16"/>
        <v>0.64462510585105604</v>
      </c>
      <c r="F72" s="1">
        <f t="shared" si="14"/>
        <v>54.552767172480401</v>
      </c>
      <c r="G72" s="1">
        <f t="shared" si="17"/>
        <v>0.46254637011768263</v>
      </c>
      <c r="O72" s="1"/>
      <c r="P72" s="1"/>
      <c r="Q72" s="1"/>
      <c r="R72" s="1"/>
    </row>
    <row r="73" spans="1:18" x14ac:dyDescent="0.3">
      <c r="A73">
        <v>54.921160999999998</v>
      </c>
      <c r="B73" s="1">
        <f t="shared" si="12"/>
        <v>54.267401796862124</v>
      </c>
      <c r="C73" s="1">
        <f t="shared" si="15"/>
        <v>0.52331998352507525</v>
      </c>
      <c r="D73" s="1">
        <f t="shared" si="13"/>
        <v>53.780769804740288</v>
      </c>
      <c r="E73" s="1">
        <f t="shared" si="16"/>
        <v>0.84527785480090367</v>
      </c>
      <c r="F73" s="1">
        <f t="shared" si="14"/>
        <v>54.626738917248041</v>
      </c>
      <c r="G73" s="1">
        <f t="shared" si="17"/>
        <v>0.45990871378500925</v>
      </c>
      <c r="O73" s="1"/>
      <c r="P73" s="1"/>
      <c r="Q73" s="1"/>
      <c r="R73" s="1"/>
    </row>
    <row r="74" spans="1:18" x14ac:dyDescent="0.3">
      <c r="A74">
        <v>55.720550000000003</v>
      </c>
      <c r="B74" s="1">
        <f t="shared" si="12"/>
        <v>54.463529557803483</v>
      </c>
      <c r="C74" s="1">
        <f t="shared" si="15"/>
        <v>0.64415990327814787</v>
      </c>
      <c r="D74" s="1">
        <f t="shared" si="13"/>
        <v>53.894808924266258</v>
      </c>
      <c r="E74" s="1">
        <f t="shared" si="16"/>
        <v>1.0472742209153778</v>
      </c>
      <c r="F74" s="1">
        <f t="shared" si="14"/>
        <v>54.891718791724806</v>
      </c>
      <c r="G74" s="1">
        <f t="shared" si="17"/>
        <v>0.45330469524254202</v>
      </c>
      <c r="O74" s="1"/>
      <c r="P74" s="1"/>
      <c r="Q74" s="1"/>
      <c r="R74" s="1"/>
    </row>
    <row r="75" spans="1:18" x14ac:dyDescent="0.3">
      <c r="A75">
        <v>55.651466999999997</v>
      </c>
      <c r="B75" s="1">
        <f t="shared" si="12"/>
        <v>54.840635690462435</v>
      </c>
      <c r="C75" s="1">
        <f t="shared" si="15"/>
        <v>0.87239341258034098</v>
      </c>
      <c r="D75" s="1">
        <f t="shared" si="13"/>
        <v>54.077383031839631</v>
      </c>
      <c r="E75" s="1">
        <f t="shared" si="16"/>
        <v>1.3582598619132131</v>
      </c>
      <c r="F75" s="1">
        <f t="shared" si="14"/>
        <v>55.637666879172485</v>
      </c>
      <c r="G75" s="1">
        <f t="shared" si="17"/>
        <v>0.51003296192542946</v>
      </c>
      <c r="O75" s="1"/>
      <c r="P75" s="1"/>
      <c r="Q75" s="1"/>
      <c r="R75" s="1"/>
    </row>
    <row r="76" spans="1:18" x14ac:dyDescent="0.3">
      <c r="A76">
        <v>54.861944999999999</v>
      </c>
      <c r="B76" s="1">
        <f t="shared" si="12"/>
        <v>55.0838850833237</v>
      </c>
      <c r="C76" s="1">
        <f t="shared" si="15"/>
        <v>0.9425053316053974</v>
      </c>
      <c r="D76" s="1">
        <f t="shared" si="13"/>
        <v>54.234791428655669</v>
      </c>
      <c r="E76" s="1">
        <f t="shared" si="16"/>
        <v>1.5396496238502628</v>
      </c>
      <c r="F76" s="1">
        <f t="shared" si="14"/>
        <v>55.650086987917248</v>
      </c>
      <c r="G76" s="1">
        <f t="shared" si="17"/>
        <v>0.50788318143636713</v>
      </c>
      <c r="O76" s="1"/>
      <c r="P76" s="1"/>
      <c r="Q76" s="1"/>
      <c r="R76" s="1"/>
    </row>
    <row r="77" spans="1:18" x14ac:dyDescent="0.3">
      <c r="A77">
        <v>55.049455000000002</v>
      </c>
      <c r="B77" s="1">
        <f t="shared" si="12"/>
        <v>55.01730305832659</v>
      </c>
      <c r="C77" s="1">
        <f t="shared" si="15"/>
        <v>0.87307983697789904</v>
      </c>
      <c r="D77" s="1">
        <f t="shared" si="13"/>
        <v>54.297506785790105</v>
      </c>
      <c r="E77" s="1">
        <f t="shared" si="16"/>
        <v>1.4380997202895731</v>
      </c>
      <c r="F77" s="1">
        <f t="shared" si="14"/>
        <v>54.940759198791724</v>
      </c>
      <c r="G77" s="1">
        <f t="shared" si="17"/>
        <v>0.66038357749213494</v>
      </c>
      <c r="O77" s="1"/>
      <c r="P77" s="1"/>
      <c r="Q77" s="1"/>
      <c r="R77" s="1"/>
    </row>
    <row r="78" spans="1:18" x14ac:dyDescent="0.3">
      <c r="A78">
        <v>51.101843000000002</v>
      </c>
      <c r="B78" s="1">
        <f t="shared" si="12"/>
        <v>55.026948640828614</v>
      </c>
      <c r="C78" s="1">
        <f t="shared" si="15"/>
        <v>0.48570860965037466</v>
      </c>
      <c r="D78" s="1">
        <f t="shared" si="13"/>
        <v>54.372701607211091</v>
      </c>
      <c r="E78" s="1">
        <f t="shared" si="16"/>
        <v>1.070278477425834</v>
      </c>
      <c r="F78" s="1">
        <f t="shared" si="14"/>
        <v>55.038585419879176</v>
      </c>
      <c r="G78" s="1">
        <f t="shared" si="17"/>
        <v>0.45941013399551006</v>
      </c>
      <c r="O78" s="1"/>
      <c r="P78" s="1"/>
      <c r="Q78" s="1"/>
      <c r="R78" s="1"/>
    </row>
    <row r="79" spans="1:18" x14ac:dyDescent="0.3">
      <c r="A79">
        <v>51.427523000000001</v>
      </c>
      <c r="B79" s="1">
        <f t="shared" si="12"/>
        <v>53.849416948580028</v>
      </c>
      <c r="C79" s="1">
        <f t="shared" si="15"/>
        <v>2.2698564888265285</v>
      </c>
      <c r="D79" s="1">
        <f t="shared" si="13"/>
        <v>54.045615746489986</v>
      </c>
      <c r="E79" s="1">
        <f t="shared" si="16"/>
        <v>1.9712317424451702</v>
      </c>
      <c r="F79" s="1">
        <f t="shared" si="14"/>
        <v>51.495517241987919</v>
      </c>
      <c r="G79" s="1">
        <f t="shared" si="17"/>
        <v>2.3188304128586461</v>
      </c>
      <c r="O79" s="1"/>
      <c r="P79" s="1"/>
      <c r="Q79" s="1"/>
      <c r="R79" s="1"/>
    </row>
    <row r="80" spans="1:18" x14ac:dyDescent="0.3">
      <c r="A80">
        <v>50.766295999999997</v>
      </c>
      <c r="B80" s="1">
        <f t="shared" si="12"/>
        <v>53.122848764006015</v>
      </c>
      <c r="C80" s="1">
        <f t="shared" si="15"/>
        <v>2.6628968146980156</v>
      </c>
      <c r="D80" s="1">
        <f t="shared" si="13"/>
        <v>53.78380647184099</v>
      </c>
      <c r="E80" s="1">
        <f t="shared" si="16"/>
        <v>2.4575293673690379</v>
      </c>
      <c r="F80" s="1">
        <f t="shared" si="14"/>
        <v>51.434322424198797</v>
      </c>
      <c r="G80" s="1">
        <f t="shared" si="17"/>
        <v>2.2740843486716398</v>
      </c>
      <c r="O80" s="1"/>
      <c r="P80" s="1"/>
      <c r="Q80" s="1"/>
      <c r="R80" s="1"/>
    </row>
    <row r="81" spans="1:18" x14ac:dyDescent="0.3">
      <c r="A81">
        <v>50.272843999999999</v>
      </c>
      <c r="B81" s="1">
        <f t="shared" si="12"/>
        <v>52.415882934804209</v>
      </c>
      <c r="C81" s="1">
        <f t="shared" si="15"/>
        <v>2.9902823456087191</v>
      </c>
      <c r="D81" s="1">
        <f t="shared" si="13"/>
        <v>53.482055424656892</v>
      </c>
      <c r="E81" s="1">
        <f t="shared" si="16"/>
        <v>2.9809559487553874</v>
      </c>
      <c r="F81" s="1">
        <f t="shared" si="14"/>
        <v>50.833098642419884</v>
      </c>
      <c r="G81" s="1">
        <f t="shared" si="17"/>
        <v>2.3057047657818552</v>
      </c>
      <c r="O81" s="1"/>
      <c r="P81" s="1"/>
      <c r="Q81" s="1"/>
      <c r="R81" s="1"/>
    </row>
    <row r="82" spans="1:18" x14ac:dyDescent="0.3">
      <c r="A82">
        <v>49.246468</v>
      </c>
      <c r="B82" s="1">
        <f t="shared" si="12"/>
        <v>51.772971254362943</v>
      </c>
      <c r="C82" s="1">
        <f t="shared" si="15"/>
        <v>2.3102328240388617</v>
      </c>
      <c r="D82" s="1">
        <f t="shared" si="13"/>
        <v>53.161134282191206</v>
      </c>
      <c r="E82" s="1">
        <f t="shared" si="16"/>
        <v>2.9585366340496697</v>
      </c>
      <c r="F82" s="1">
        <f t="shared" si="14"/>
        <v>50.32886946424199</v>
      </c>
      <c r="G82" s="1">
        <f t="shared" si="17"/>
        <v>0.5048985986394956</v>
      </c>
      <c r="O82" s="1"/>
      <c r="P82" s="1"/>
      <c r="Q82" s="1"/>
      <c r="R82" s="1"/>
    </row>
    <row r="83" spans="1:18" x14ac:dyDescent="0.3">
      <c r="A83">
        <v>49.216858000000002</v>
      </c>
      <c r="B83" s="1">
        <f t="shared" si="12"/>
        <v>51.01502027805406</v>
      </c>
      <c r="C83" s="1">
        <f t="shared" si="15"/>
        <v>2.3472803766584645</v>
      </c>
      <c r="D83" s="1">
        <f t="shared" si="13"/>
        <v>52.769667653972085</v>
      </c>
      <c r="E83" s="1">
        <f t="shared" si="16"/>
        <v>3.4024020689675059</v>
      </c>
      <c r="F83" s="1">
        <f t="shared" si="14"/>
        <v>49.354708146424201</v>
      </c>
      <c r="G83" s="1">
        <f t="shared" si="17"/>
        <v>0.80244158615525218</v>
      </c>
      <c r="O83" s="1"/>
      <c r="P83" s="1"/>
      <c r="Q83" s="1"/>
      <c r="R83" s="1"/>
    </row>
    <row r="84" spans="1:18" x14ac:dyDescent="0.3">
      <c r="A84">
        <v>49.947167999999998</v>
      </c>
      <c r="B84" s="1">
        <f t="shared" si="12"/>
        <v>50.475571594637842</v>
      </c>
      <c r="C84" s="1">
        <f t="shared" si="15"/>
        <v>2.1763288774608385</v>
      </c>
      <c r="D84" s="1">
        <f t="shared" si="13"/>
        <v>52.414386688574879</v>
      </c>
      <c r="E84" s="1">
        <f t="shared" si="16"/>
        <v>3.5705324769297495</v>
      </c>
      <c r="F84" s="1">
        <f t="shared" si="14"/>
        <v>49.230643014642425</v>
      </c>
      <c r="G84" s="1">
        <f t="shared" si="17"/>
        <v>0.70816214174801551</v>
      </c>
      <c r="O84" s="1"/>
      <c r="P84" s="1"/>
      <c r="Q84" s="1"/>
      <c r="R84" s="1"/>
    </row>
    <row r="85" spans="1:18" x14ac:dyDescent="0.3">
      <c r="A85">
        <v>49.128036999999999</v>
      </c>
      <c r="B85" s="1">
        <f t="shared" si="12"/>
        <v>50.317050516246482</v>
      </c>
      <c r="C85" s="1">
        <f t="shared" si="15"/>
        <v>1.8162063604621306</v>
      </c>
      <c r="D85" s="1">
        <f t="shared" si="13"/>
        <v>52.167664819717395</v>
      </c>
      <c r="E85" s="1">
        <f t="shared" si="16"/>
        <v>3.3681961836931404</v>
      </c>
      <c r="F85" s="1">
        <f t="shared" si="14"/>
        <v>49.875515501464243</v>
      </c>
      <c r="G85" s="1">
        <f t="shared" si="17"/>
        <v>0.75365855383457003</v>
      </c>
      <c r="O85" s="1"/>
      <c r="P85" s="1"/>
      <c r="Q85" s="1"/>
      <c r="R85" s="1"/>
    </row>
    <row r="86" spans="1:18" x14ac:dyDescent="0.3">
      <c r="A86">
        <v>49.216858000000002</v>
      </c>
      <c r="B86" s="1">
        <f t="shared" si="12"/>
        <v>49.960346461372538</v>
      </c>
      <c r="C86" s="1">
        <f t="shared" si="15"/>
        <v>1.2814511408112781</v>
      </c>
      <c r="D86" s="1">
        <f t="shared" si="13"/>
        <v>51.863702037745654</v>
      </c>
      <c r="E86" s="1">
        <f t="shared" si="16"/>
        <v>3.0522648299806447</v>
      </c>
      <c r="F86" s="1">
        <f t="shared" si="14"/>
        <v>49.202784850146429</v>
      </c>
      <c r="G86" s="1">
        <f t="shared" si="17"/>
        <v>0.6030850762709119</v>
      </c>
      <c r="O86" s="1"/>
      <c r="P86" s="1"/>
      <c r="Q86" s="1"/>
      <c r="R86" s="1"/>
    </row>
    <row r="87" spans="1:18" x14ac:dyDescent="0.3">
      <c r="A87">
        <v>49.285941000000001</v>
      </c>
      <c r="B87" s="1">
        <f t="shared" si="12"/>
        <v>49.737299922960773</v>
      </c>
      <c r="C87" s="1">
        <f t="shared" si="15"/>
        <v>0.86520490691263818</v>
      </c>
      <c r="D87" s="1">
        <f t="shared" si="13"/>
        <v>51.599017633971087</v>
      </c>
      <c r="E87" s="1">
        <f t="shared" si="16"/>
        <v>2.7283871120622889</v>
      </c>
      <c r="F87" s="1">
        <f t="shared" si="14"/>
        <v>49.215450685014645</v>
      </c>
      <c r="G87" s="1">
        <f t="shared" si="17"/>
        <v>0.59786570909631054</v>
      </c>
      <c r="O87" s="1"/>
      <c r="P87" s="1"/>
      <c r="Q87" s="1"/>
      <c r="R87" s="1"/>
    </row>
    <row r="88" spans="1:18" x14ac:dyDescent="0.3">
      <c r="A88">
        <v>49.730047999999996</v>
      </c>
      <c r="B88" s="1">
        <f t="shared" si="12"/>
        <v>49.601892246072538</v>
      </c>
      <c r="C88" s="1">
        <f t="shared" si="15"/>
        <v>0.85053965444440705</v>
      </c>
      <c r="D88" s="1">
        <f t="shared" si="13"/>
        <v>51.367709970573976</v>
      </c>
      <c r="E88" s="1">
        <f t="shared" si="16"/>
        <v>2.6829985810142007</v>
      </c>
      <c r="F88" s="1">
        <f t="shared" si="14"/>
        <v>49.278891968501469</v>
      </c>
      <c r="G88" s="1">
        <f t="shared" si="17"/>
        <v>0.43354778598779897</v>
      </c>
      <c r="O88" s="1"/>
      <c r="P88" s="1"/>
      <c r="Q88" s="1"/>
      <c r="R88" s="1"/>
    </row>
    <row r="89" spans="1:18" x14ac:dyDescent="0.3">
      <c r="A89">
        <v>49.414239000000002</v>
      </c>
      <c r="B89" s="1">
        <f t="shared" si="12"/>
        <v>49.640338972250774</v>
      </c>
      <c r="C89" s="1">
        <f t="shared" si="15"/>
        <v>0.50758377528414755</v>
      </c>
      <c r="D89" s="1">
        <f t="shared" si="13"/>
        <v>51.203943773516578</v>
      </c>
      <c r="E89" s="1">
        <f t="shared" si="16"/>
        <v>2.2389017847028607</v>
      </c>
      <c r="F89" s="1">
        <f t="shared" si="14"/>
        <v>49.684932396850144</v>
      </c>
      <c r="G89" s="1">
        <f t="shared" si="17"/>
        <v>0.2637604360090397</v>
      </c>
      <c r="O89" s="1"/>
      <c r="P89" s="1"/>
      <c r="Q89" s="1"/>
      <c r="R89" s="1"/>
    </row>
    <row r="90" spans="1:18" x14ac:dyDescent="0.3">
      <c r="A90">
        <v>50.351798000000002</v>
      </c>
      <c r="B90" s="1">
        <f t="shared" si="12"/>
        <v>49.572508980575535</v>
      </c>
      <c r="C90" s="1">
        <f t="shared" si="15"/>
        <v>0.30070471233023216</v>
      </c>
      <c r="D90" s="1">
        <f t="shared" si="13"/>
        <v>51.024973296164916</v>
      </c>
      <c r="E90" s="1">
        <f t="shared" si="16"/>
        <v>1.9352263795944977</v>
      </c>
      <c r="F90" s="1">
        <f t="shared" si="14"/>
        <v>49.441308339685023</v>
      </c>
      <c r="G90" s="1">
        <f t="shared" si="17"/>
        <v>0.30647760351152542</v>
      </c>
      <c r="O90" s="1"/>
      <c r="P90" s="1"/>
      <c r="Q90" s="1"/>
      <c r="R90" s="1"/>
    </row>
    <row r="91" spans="1:18" x14ac:dyDescent="0.3">
      <c r="A91">
        <v>50.381404000000003</v>
      </c>
      <c r="B91" s="1">
        <f t="shared" si="12"/>
        <v>49.806295686402869</v>
      </c>
      <c r="C91" s="1">
        <f t="shared" si="15"/>
        <v>0.47428418713961762</v>
      </c>
      <c r="D91" s="1">
        <f t="shared" si="13"/>
        <v>50.957655766548427</v>
      </c>
      <c r="E91" s="1">
        <f t="shared" si="16"/>
        <v>1.4535181326215585</v>
      </c>
      <c r="F91" s="1">
        <f t="shared" si="14"/>
        <v>50.260749033968501</v>
      </c>
      <c r="G91" s="1">
        <f t="shared" si="17"/>
        <v>0.60712659344276676</v>
      </c>
      <c r="O91" s="1"/>
      <c r="P91" s="1"/>
      <c r="Q91" s="1"/>
      <c r="R91" s="1"/>
    </row>
    <row r="92" spans="1:18" x14ac:dyDescent="0.3">
      <c r="A92">
        <v>50.835379000000003</v>
      </c>
      <c r="B92" s="1">
        <f t="shared" si="12"/>
        <v>49.978828180482012</v>
      </c>
      <c r="C92" s="1">
        <f t="shared" si="15"/>
        <v>0.57421312698796423</v>
      </c>
      <c r="D92" s="1">
        <f t="shared" si="13"/>
        <v>50.900030589893589</v>
      </c>
      <c r="E92" s="1">
        <f t="shared" si="16"/>
        <v>1.1530068305904806</v>
      </c>
      <c r="F92" s="1">
        <f t="shared" si="14"/>
        <v>50.369338503396861</v>
      </c>
      <c r="G92" s="1">
        <f t="shared" si="17"/>
        <v>0.55281822131897274</v>
      </c>
      <c r="O92" s="1"/>
      <c r="P92" s="1"/>
      <c r="Q92" s="1"/>
      <c r="R92" s="1"/>
    </row>
    <row r="93" spans="1:18" x14ac:dyDescent="0.3">
      <c r="A93">
        <v>50.411014000000002</v>
      </c>
      <c r="B93" s="1">
        <f t="shared" si="12"/>
        <v>50.235793426337409</v>
      </c>
      <c r="C93" s="1">
        <f t="shared" si="15"/>
        <v>0.74648515381107461</v>
      </c>
      <c r="D93" s="1">
        <f t="shared" si="13"/>
        <v>50.893565430904232</v>
      </c>
      <c r="E93" s="1">
        <f t="shared" si="16"/>
        <v>0.51296877939197127</v>
      </c>
      <c r="F93" s="1">
        <f t="shared" si="14"/>
        <v>50.788774950339693</v>
      </c>
      <c r="G93" s="1">
        <f t="shared" si="17"/>
        <v>0.59462671395384781</v>
      </c>
      <c r="O93" s="1"/>
      <c r="P93" s="1"/>
      <c r="Q93" s="1"/>
      <c r="R93" s="1"/>
    </row>
    <row r="94" spans="1:18" x14ac:dyDescent="0.3">
      <c r="A94">
        <v>51.151190999999997</v>
      </c>
      <c r="B94" s="1">
        <f t="shared" si="12"/>
        <v>50.28835959843618</v>
      </c>
      <c r="C94" s="1">
        <f t="shared" si="15"/>
        <v>0.60418847175919388</v>
      </c>
      <c r="D94" s="1">
        <f t="shared" si="13"/>
        <v>50.84531028781381</v>
      </c>
      <c r="E94" s="1">
        <f t="shared" si="16"/>
        <v>0.43554632742249433</v>
      </c>
      <c r="F94" s="1">
        <f t="shared" si="14"/>
        <v>50.448790095033971</v>
      </c>
      <c r="G94" s="1">
        <f t="shared" si="17"/>
        <v>0.35329624061765941</v>
      </c>
      <c r="O94" s="1"/>
      <c r="P94" s="1"/>
      <c r="Q94" s="1"/>
      <c r="R94" s="1"/>
    </row>
    <row r="95" spans="1:18" x14ac:dyDescent="0.3">
      <c r="A95">
        <v>50.197136999999998</v>
      </c>
      <c r="B95" s="1">
        <f t="shared" si="12"/>
        <v>50.54720901890532</v>
      </c>
      <c r="C95" s="1">
        <f t="shared" si="15"/>
        <v>0.70919193062155172</v>
      </c>
      <c r="D95" s="1">
        <f t="shared" si="13"/>
        <v>50.875898359032433</v>
      </c>
      <c r="E95" s="1">
        <f t="shared" si="16"/>
        <v>0.33196321163196085</v>
      </c>
      <c r="F95" s="1">
        <f t="shared" si="14"/>
        <v>51.080950909503393</v>
      </c>
      <c r="G95" s="1">
        <f t="shared" si="17"/>
        <v>0.5333117010319397</v>
      </c>
      <c r="O95" s="1"/>
      <c r="P95" s="1"/>
      <c r="Q95" s="1"/>
      <c r="R95" s="1"/>
    </row>
    <row r="96" spans="1:18" x14ac:dyDescent="0.3">
      <c r="A96">
        <v>50.495280999999999</v>
      </c>
      <c r="B96" s="1">
        <f t="shared" si="12"/>
        <v>50.442187413233718</v>
      </c>
      <c r="C96" s="1">
        <f t="shared" si="15"/>
        <v>0.54703159426724068</v>
      </c>
      <c r="D96" s="1">
        <f t="shared" si="13"/>
        <v>50.808022223129186</v>
      </c>
      <c r="E96" s="1">
        <f t="shared" si="16"/>
        <v>0.51222907507963289</v>
      </c>
      <c r="F96" s="1">
        <f t="shared" si="14"/>
        <v>50.285518390950344</v>
      </c>
      <c r="G96" s="1">
        <f t="shared" si="17"/>
        <v>0.68731297905450028</v>
      </c>
      <c r="O96" s="1"/>
      <c r="P96" s="1"/>
      <c r="Q96" s="1"/>
      <c r="R96" s="1"/>
    </row>
    <row r="97" spans="1:7" x14ac:dyDescent="0.3">
      <c r="A97">
        <v>50.008315000000003</v>
      </c>
      <c r="B97" s="1">
        <f t="shared" si="12"/>
        <v>50.458115489263605</v>
      </c>
      <c r="C97" s="1">
        <f t="shared" ref="C97" si="18">SQRT(SUMXMY2(A94:A96,B94:B96)/3)</f>
        <v>0.53846924235922011</v>
      </c>
      <c r="D97" s="1">
        <f t="shared" si="13"/>
        <v>50.776748100816263</v>
      </c>
      <c r="E97" s="1">
        <f t="shared" si="16"/>
        <v>0.46622135845805696</v>
      </c>
      <c r="F97" s="1">
        <f t="shared" ref="F97" si="19">0.9*A96+0.1*F96</f>
        <v>50.474304739095039</v>
      </c>
      <c r="G97" s="1">
        <f t="shared" ref="G97" si="20">SQRT(SUMXMY2(A94:A96,F94:F96)/3)</f>
        <v>0.66294655643927713</v>
      </c>
    </row>
    <row r="98" spans="1:7" x14ac:dyDescent="0.3">
      <c r="A98">
        <v>50.306455999999997</v>
      </c>
      <c r="B98" s="1">
        <f t="shared" ref="B98:B141" si="21">0.3*A97+0.7*B97</f>
        <v>50.323175342484518</v>
      </c>
      <c r="C98" s="1">
        <f t="shared" ref="C98:C141" si="22">SQRT(SUMXMY2(A95:A97,B95:B97)/3)</f>
        <v>0.3304995348044798</v>
      </c>
      <c r="D98" s="1">
        <f t="shared" ref="D98:D141" si="23">0.1*A97+0.9*D97</f>
        <v>50.699904790734635</v>
      </c>
      <c r="E98" s="1">
        <f t="shared" ref="E98:E141" si="24">SQRT(SUMXMY2(A95:A97,D95:D97)/3)</f>
        <v>0.6188735696381481</v>
      </c>
      <c r="F98" s="1">
        <f t="shared" ref="F98:F141" si="25">0.9*A97+0.1*F97</f>
        <v>50.054913973909507</v>
      </c>
      <c r="G98" s="1">
        <f t="shared" ref="G98:G141" si="26">SQRT(SUMXMY2(A95:A97,F95:F97)/3)</f>
        <v>0.58942735366027199</v>
      </c>
    </row>
    <row r="99" spans="1:7" x14ac:dyDescent="0.3">
      <c r="A99">
        <v>49.720109999999998</v>
      </c>
      <c r="B99" s="1">
        <f t="shared" si="21"/>
        <v>50.318159539739156</v>
      </c>
      <c r="C99" s="1">
        <f t="shared" si="22"/>
        <v>0.26167342592794224</v>
      </c>
      <c r="D99" s="1">
        <f t="shared" si="23"/>
        <v>50.660559911661174</v>
      </c>
      <c r="E99" s="1">
        <f t="shared" si="24"/>
        <v>0.53012528519366109</v>
      </c>
      <c r="F99" s="1">
        <f t="shared" si="25"/>
        <v>50.281301797390952</v>
      </c>
      <c r="G99" s="1">
        <f t="shared" si="26"/>
        <v>0.32884655995711598</v>
      </c>
    </row>
    <row r="100" spans="1:7" x14ac:dyDescent="0.3">
      <c r="A100">
        <v>51.270448999999999</v>
      </c>
      <c r="B100" s="1">
        <f t="shared" si="21"/>
        <v>50.138744677817407</v>
      </c>
      <c r="C100" s="1">
        <f t="shared" si="22"/>
        <v>0.43215092600352362</v>
      </c>
      <c r="D100" s="1">
        <f t="shared" si="23"/>
        <v>50.566514920495059</v>
      </c>
      <c r="E100" s="1">
        <f t="shared" si="24"/>
        <v>0.7370521052825133</v>
      </c>
      <c r="F100" s="1">
        <f t="shared" si="25"/>
        <v>49.77622917973909</v>
      </c>
      <c r="G100" s="1">
        <f t="shared" si="26"/>
        <v>0.44547953985581973</v>
      </c>
    </row>
    <row r="101" spans="1:7" x14ac:dyDescent="0.3">
      <c r="A101">
        <v>51.797165</v>
      </c>
      <c r="B101" s="1">
        <f t="shared" si="21"/>
        <v>50.478255974472177</v>
      </c>
      <c r="C101" s="1">
        <f t="shared" si="22"/>
        <v>0.73907542719312358</v>
      </c>
      <c r="D101" s="1">
        <f t="shared" si="23"/>
        <v>50.636908328445557</v>
      </c>
      <c r="E101" s="1">
        <f t="shared" si="24"/>
        <v>0.71525547313821836</v>
      </c>
      <c r="F101" s="1">
        <f t="shared" si="25"/>
        <v>51.121027017973908</v>
      </c>
      <c r="G101" s="1">
        <f t="shared" si="26"/>
        <v>0.93289915417997571</v>
      </c>
    </row>
    <row r="102" spans="1:7" x14ac:dyDescent="0.3">
      <c r="A102">
        <v>51.56859</v>
      </c>
      <c r="B102" s="1">
        <f t="shared" si="21"/>
        <v>50.873928682130519</v>
      </c>
      <c r="C102" s="1">
        <f t="shared" si="22"/>
        <v>1.0611218815398056</v>
      </c>
      <c r="D102" s="1">
        <f t="shared" si="23"/>
        <v>50.752933995600998</v>
      </c>
      <c r="E102" s="1">
        <f t="shared" si="24"/>
        <v>0.95326889674749771</v>
      </c>
      <c r="F102" s="1">
        <f t="shared" si="25"/>
        <v>51.729551201797392</v>
      </c>
      <c r="G102" s="1">
        <f t="shared" si="26"/>
        <v>1.0007982939396844</v>
      </c>
    </row>
    <row r="103" spans="1:7" x14ac:dyDescent="0.3">
      <c r="A103">
        <v>51.995927000000002</v>
      </c>
      <c r="B103" s="1">
        <f t="shared" si="21"/>
        <v>51.082327077491357</v>
      </c>
      <c r="C103" s="1">
        <f t="shared" si="22"/>
        <v>1.0805600456876792</v>
      </c>
      <c r="D103" s="1">
        <f t="shared" si="23"/>
        <v>50.834499596040899</v>
      </c>
      <c r="E103" s="1">
        <f t="shared" si="24"/>
        <v>0.91415050724469626</v>
      </c>
      <c r="F103" s="1">
        <f t="shared" si="25"/>
        <v>51.58468612017974</v>
      </c>
      <c r="G103" s="1">
        <f t="shared" si="26"/>
        <v>0.95144871126139696</v>
      </c>
    </row>
    <row r="104" spans="1:7" x14ac:dyDescent="0.3">
      <c r="A104">
        <v>52.671714999999999</v>
      </c>
      <c r="B104" s="1">
        <f t="shared" si="21"/>
        <v>51.356407054243945</v>
      </c>
      <c r="C104" s="1">
        <f t="shared" si="22"/>
        <v>1.0094124004539669</v>
      </c>
      <c r="D104" s="1">
        <f t="shared" si="23"/>
        <v>50.950642336436815</v>
      </c>
      <c r="E104" s="1">
        <f t="shared" si="24"/>
        <v>1.0583641270164568</v>
      </c>
      <c r="F104" s="1">
        <f t="shared" si="25"/>
        <v>51.954802912017982</v>
      </c>
      <c r="G104" s="1">
        <f t="shared" si="26"/>
        <v>0.46625820473843282</v>
      </c>
    </row>
    <row r="105" spans="1:7" x14ac:dyDescent="0.3">
      <c r="A105">
        <v>52.522643000000002</v>
      </c>
      <c r="B105" s="1">
        <f t="shared" si="21"/>
        <v>51.750999437970762</v>
      </c>
      <c r="C105" s="1">
        <f t="shared" si="22"/>
        <v>1.0078449214571616</v>
      </c>
      <c r="D105" s="1">
        <f t="shared" si="23"/>
        <v>51.122749602793135</v>
      </c>
      <c r="E105" s="1">
        <f t="shared" si="24"/>
        <v>1.2879310858173274</v>
      </c>
      <c r="F105" s="1">
        <f t="shared" si="25"/>
        <v>52.600023791201799</v>
      </c>
      <c r="G105" s="1">
        <f t="shared" si="26"/>
        <v>0.48613801593585171</v>
      </c>
    </row>
    <row r="106" spans="1:7" x14ac:dyDescent="0.3">
      <c r="A106">
        <v>52.154935999999999</v>
      </c>
      <c r="B106" s="1">
        <f t="shared" si="21"/>
        <v>51.982492506579533</v>
      </c>
      <c r="C106" s="1">
        <f t="shared" si="22"/>
        <v>1.0263419828689309</v>
      </c>
      <c r="D106" s="1">
        <f t="shared" si="23"/>
        <v>51.26273894251382</v>
      </c>
      <c r="E106" s="1">
        <f t="shared" si="24"/>
        <v>1.4457646479141566</v>
      </c>
      <c r="F106" s="1">
        <f t="shared" si="25"/>
        <v>52.530381079120183</v>
      </c>
      <c r="G106" s="1">
        <f t="shared" si="26"/>
        <v>0.47925977297533007</v>
      </c>
    </row>
    <row r="107" spans="1:7" x14ac:dyDescent="0.3">
      <c r="A107">
        <v>51.469211000000001</v>
      </c>
      <c r="B107" s="1">
        <f t="shared" si="21"/>
        <v>52.034225554605669</v>
      </c>
      <c r="C107" s="1">
        <f t="shared" si="22"/>
        <v>0.88604092031411241</v>
      </c>
      <c r="D107" s="1">
        <f t="shared" si="23"/>
        <v>51.351958648262439</v>
      </c>
      <c r="E107" s="1">
        <f t="shared" si="24"/>
        <v>1.3805564368754666</v>
      </c>
      <c r="F107" s="1">
        <f t="shared" si="25"/>
        <v>52.192480507912016</v>
      </c>
      <c r="G107" s="1">
        <f t="shared" si="26"/>
        <v>0.4693647253388748</v>
      </c>
    </row>
    <row r="108" spans="1:7" x14ac:dyDescent="0.3">
      <c r="A108">
        <v>51.807105</v>
      </c>
      <c r="B108" s="1">
        <f t="shared" si="21"/>
        <v>51.864721188223967</v>
      </c>
      <c r="C108" s="1">
        <f t="shared" si="22"/>
        <v>0.56107396783919949</v>
      </c>
      <c r="D108" s="1">
        <f t="shared" si="23"/>
        <v>51.363683883436195</v>
      </c>
      <c r="E108" s="1">
        <f t="shared" si="24"/>
        <v>0.96080959385273412</v>
      </c>
      <c r="F108" s="1">
        <f t="shared" si="25"/>
        <v>51.541537950791202</v>
      </c>
      <c r="G108" s="1">
        <f t="shared" si="26"/>
        <v>0.47260468870500533</v>
      </c>
    </row>
    <row r="109" spans="1:7" x14ac:dyDescent="0.3">
      <c r="A109">
        <v>51.777287999999999</v>
      </c>
      <c r="B109" s="1">
        <f t="shared" si="21"/>
        <v>51.847436331756768</v>
      </c>
      <c r="C109" s="1">
        <f t="shared" si="22"/>
        <v>0.34268441773968228</v>
      </c>
      <c r="D109" s="1">
        <f t="shared" si="23"/>
        <v>51.408025995092572</v>
      </c>
      <c r="E109" s="1">
        <f t="shared" si="24"/>
        <v>0.57919081196374766</v>
      </c>
      <c r="F109" s="1">
        <f t="shared" si="25"/>
        <v>51.780548295079122</v>
      </c>
      <c r="G109" s="1">
        <f t="shared" si="26"/>
        <v>0.49484126954553714</v>
      </c>
    </row>
    <row r="110" spans="1:7" x14ac:dyDescent="0.3">
      <c r="A110">
        <v>51.717661999999997</v>
      </c>
      <c r="B110" s="1">
        <f t="shared" si="21"/>
        <v>51.826391832229731</v>
      </c>
      <c r="C110" s="1">
        <f t="shared" si="22"/>
        <v>0.33039464307095867</v>
      </c>
      <c r="D110" s="1">
        <f t="shared" si="23"/>
        <v>51.444952195583312</v>
      </c>
      <c r="E110" s="1">
        <f t="shared" si="24"/>
        <v>0.33996314941031108</v>
      </c>
      <c r="F110" s="1">
        <f t="shared" si="25"/>
        <v>51.777614029507916</v>
      </c>
      <c r="G110" s="1">
        <f t="shared" si="26"/>
        <v>0.44484276931097017</v>
      </c>
    </row>
    <row r="111" spans="1:7" x14ac:dyDescent="0.3">
      <c r="A111">
        <v>51.300261999999996</v>
      </c>
      <c r="B111" s="1">
        <f t="shared" si="21"/>
        <v>51.793772882560802</v>
      </c>
      <c r="C111" s="1">
        <f t="shared" si="22"/>
        <v>8.1777319615370894E-2</v>
      </c>
      <c r="D111" s="1">
        <f t="shared" si="23"/>
        <v>51.472223176024983</v>
      </c>
      <c r="E111" s="1">
        <f t="shared" si="24"/>
        <v>0.36848670365334762</v>
      </c>
      <c r="F111" s="1">
        <f t="shared" si="25"/>
        <v>51.72365720295079</v>
      </c>
      <c r="G111" s="1">
        <f t="shared" si="26"/>
        <v>0.15719492463349374</v>
      </c>
    </row>
    <row r="112" spans="1:7" x14ac:dyDescent="0.3">
      <c r="A112">
        <v>51.16113</v>
      </c>
      <c r="B112" s="1">
        <f t="shared" si="21"/>
        <v>51.645719617792551</v>
      </c>
      <c r="C112" s="1">
        <f t="shared" si="22"/>
        <v>0.29455953335497903</v>
      </c>
      <c r="D112" s="1">
        <f t="shared" si="23"/>
        <v>51.455027058422488</v>
      </c>
      <c r="E112" s="1">
        <f t="shared" si="24"/>
        <v>0.28301690865455087</v>
      </c>
      <c r="F112" s="1">
        <f t="shared" si="25"/>
        <v>51.342601520295077</v>
      </c>
      <c r="G112" s="1">
        <f t="shared" si="26"/>
        <v>0.24689294120317595</v>
      </c>
    </row>
    <row r="113" spans="1:7" x14ac:dyDescent="0.3">
      <c r="A113">
        <v>49.829428999999998</v>
      </c>
      <c r="B113" s="1">
        <f t="shared" si="21"/>
        <v>51.500342732454783</v>
      </c>
      <c r="C113" s="1">
        <f t="shared" si="22"/>
        <v>0.40422859262838806</v>
      </c>
      <c r="D113" s="1">
        <f t="shared" si="23"/>
        <v>51.425637352580239</v>
      </c>
      <c r="E113" s="1">
        <f t="shared" si="24"/>
        <v>0.25187084285024208</v>
      </c>
      <c r="F113" s="1">
        <f t="shared" si="25"/>
        <v>51.179277152029513</v>
      </c>
      <c r="G113" s="1">
        <f t="shared" si="26"/>
        <v>0.26819747475946903</v>
      </c>
    </row>
    <row r="114" spans="1:7" x14ac:dyDescent="0.3">
      <c r="A114">
        <v>49.521352</v>
      </c>
      <c r="B114" s="1">
        <f t="shared" si="21"/>
        <v>50.999068612718347</v>
      </c>
      <c r="C114" s="1">
        <f t="shared" si="22"/>
        <v>1.0440837754037839</v>
      </c>
      <c r="D114" s="1">
        <f t="shared" si="23"/>
        <v>51.266016517322214</v>
      </c>
      <c r="E114" s="1">
        <f t="shared" si="24"/>
        <v>0.94230696199207742</v>
      </c>
      <c r="F114" s="1">
        <f t="shared" si="25"/>
        <v>49.964413815202953</v>
      </c>
      <c r="G114" s="1">
        <f t="shared" si="26"/>
        <v>0.82346532898020841</v>
      </c>
    </row>
    <row r="115" spans="1:7" x14ac:dyDescent="0.3">
      <c r="A115">
        <v>49.382216</v>
      </c>
      <c r="B115" s="1">
        <f t="shared" si="21"/>
        <v>50.555753628902835</v>
      </c>
      <c r="C115" s="1">
        <f t="shared" si="22"/>
        <v>1.3178803924588016</v>
      </c>
      <c r="D115" s="1">
        <f t="shared" si="23"/>
        <v>51.091550065589992</v>
      </c>
      <c r="E115" s="1">
        <f t="shared" si="24"/>
        <v>1.3757556546372944</v>
      </c>
      <c r="F115" s="1">
        <f t="shared" si="25"/>
        <v>49.565658181520291</v>
      </c>
      <c r="G115" s="1">
        <f t="shared" si="26"/>
        <v>0.8269070319180668</v>
      </c>
    </row>
    <row r="116" spans="1:7" x14ac:dyDescent="0.3">
      <c r="A116">
        <v>50.077880999999998</v>
      </c>
      <c r="B116" s="1">
        <f t="shared" si="21"/>
        <v>50.203692340231981</v>
      </c>
      <c r="C116" s="1">
        <f t="shared" si="22"/>
        <v>1.4551963962824921</v>
      </c>
      <c r="D116" s="1">
        <f t="shared" si="23"/>
        <v>50.920616659030991</v>
      </c>
      <c r="E116" s="1">
        <f t="shared" si="24"/>
        <v>1.684592762918929</v>
      </c>
      <c r="F116" s="1">
        <f t="shared" si="25"/>
        <v>49.40056021815203</v>
      </c>
      <c r="G116" s="1">
        <f t="shared" si="26"/>
        <v>0.82705196120303459</v>
      </c>
    </row>
    <row r="117" spans="1:7" x14ac:dyDescent="0.3">
      <c r="A117">
        <v>49.819493000000001</v>
      </c>
      <c r="B117" s="1">
        <f t="shared" si="21"/>
        <v>50.16594893816238</v>
      </c>
      <c r="C117" s="1">
        <f t="shared" si="22"/>
        <v>1.0918891041501788</v>
      </c>
      <c r="D117" s="1">
        <f t="shared" si="23"/>
        <v>50.836343093127894</v>
      </c>
      <c r="E117" s="1">
        <f t="shared" si="24"/>
        <v>1.4917417802457151</v>
      </c>
      <c r="F117" s="1">
        <f t="shared" si="25"/>
        <v>50.010148921815201</v>
      </c>
      <c r="G117" s="1">
        <f t="shared" si="26"/>
        <v>0.4791375055155534</v>
      </c>
    </row>
    <row r="118" spans="1:7" x14ac:dyDescent="0.3">
      <c r="A118">
        <v>49.759863000000003</v>
      </c>
      <c r="B118" s="1">
        <f t="shared" si="21"/>
        <v>50.062012156713664</v>
      </c>
      <c r="C118" s="1">
        <f t="shared" si="22"/>
        <v>0.71017621683397014</v>
      </c>
      <c r="D118" s="1">
        <f t="shared" si="23"/>
        <v>50.734658083815106</v>
      </c>
      <c r="E118" s="1">
        <f t="shared" si="24"/>
        <v>1.2471314352923428</v>
      </c>
      <c r="F118" s="1">
        <f t="shared" si="25"/>
        <v>49.838558592181528</v>
      </c>
      <c r="G118" s="1">
        <f t="shared" si="26"/>
        <v>0.41982701040915626</v>
      </c>
    </row>
    <row r="119" spans="1:7" x14ac:dyDescent="0.3">
      <c r="A119">
        <v>50.872925000000002</v>
      </c>
      <c r="B119" s="1">
        <f t="shared" si="21"/>
        <v>49.97136740969956</v>
      </c>
      <c r="C119" s="1">
        <f t="shared" si="22"/>
        <v>0.27516923478816824</v>
      </c>
      <c r="D119" s="1">
        <f t="shared" si="23"/>
        <v>50.637178575433602</v>
      </c>
      <c r="E119" s="1">
        <f t="shared" si="24"/>
        <v>0.94770124658331345</v>
      </c>
      <c r="F119" s="1">
        <f t="shared" si="25"/>
        <v>49.767732559218153</v>
      </c>
      <c r="G119" s="1">
        <f t="shared" si="26"/>
        <v>0.40878116324636199</v>
      </c>
    </row>
    <row r="120" spans="1:7" x14ac:dyDescent="0.3">
      <c r="A120">
        <v>50.674166999999997</v>
      </c>
      <c r="B120" s="1">
        <f t="shared" si="21"/>
        <v>50.241834686789687</v>
      </c>
      <c r="C120" s="1">
        <f t="shared" si="22"/>
        <v>0.58427502617034999</v>
      </c>
      <c r="D120" s="1">
        <f t="shared" si="23"/>
        <v>50.660753217890246</v>
      </c>
      <c r="E120" s="1">
        <f t="shared" si="24"/>
        <v>0.82457786048784554</v>
      </c>
      <c r="F120" s="1">
        <f t="shared" si="25"/>
        <v>50.762405755921819</v>
      </c>
      <c r="G120" s="1">
        <f t="shared" si="26"/>
        <v>0.64910014838835284</v>
      </c>
    </row>
    <row r="121" spans="1:7" x14ac:dyDescent="0.3">
      <c r="A121">
        <v>51.588465999999997</v>
      </c>
      <c r="B121" s="1">
        <f t="shared" si="21"/>
        <v>50.371534380752777</v>
      </c>
      <c r="C121" s="1">
        <f t="shared" si="22"/>
        <v>0.60305097368212934</v>
      </c>
      <c r="D121" s="1">
        <f t="shared" si="23"/>
        <v>50.662094596101227</v>
      </c>
      <c r="E121" s="1">
        <f t="shared" si="24"/>
        <v>0.5790744804359288</v>
      </c>
      <c r="F121" s="1">
        <f t="shared" si="25"/>
        <v>50.682990875592182</v>
      </c>
      <c r="G121" s="1">
        <f t="shared" si="26"/>
        <v>0.64172408542321169</v>
      </c>
    </row>
    <row r="122" spans="1:7" x14ac:dyDescent="0.3">
      <c r="A122">
        <v>49.521352</v>
      </c>
      <c r="B122" s="1">
        <f t="shared" si="21"/>
        <v>50.736613866526937</v>
      </c>
      <c r="C122" s="1">
        <f t="shared" si="22"/>
        <v>0.90932940192169021</v>
      </c>
      <c r="D122" s="1">
        <f t="shared" si="23"/>
        <v>50.754731736491109</v>
      </c>
      <c r="E122" s="1">
        <f t="shared" si="24"/>
        <v>0.55194211176164343</v>
      </c>
      <c r="F122" s="1">
        <f t="shared" si="25"/>
        <v>51.497918487559218</v>
      </c>
      <c r="G122" s="1">
        <f t="shared" si="26"/>
        <v>0.82646266504287602</v>
      </c>
    </row>
    <row r="123" spans="1:7" x14ac:dyDescent="0.3">
      <c r="A123">
        <v>48.130021999999997</v>
      </c>
      <c r="B123" s="1">
        <f t="shared" si="21"/>
        <v>50.372035306568847</v>
      </c>
      <c r="C123" s="1">
        <f t="shared" si="22"/>
        <v>1.023831887112328</v>
      </c>
      <c r="D123" s="1">
        <f t="shared" si="23"/>
        <v>50.631393762842002</v>
      </c>
      <c r="E123" s="1">
        <f t="shared" si="24"/>
        <v>0.89061205207406735</v>
      </c>
      <c r="F123" s="1">
        <f t="shared" si="25"/>
        <v>49.719008648755924</v>
      </c>
      <c r="G123" s="1">
        <f t="shared" si="26"/>
        <v>1.2562492266943108</v>
      </c>
    </row>
    <row r="124" spans="1:7" x14ac:dyDescent="0.3">
      <c r="A124">
        <v>49.133764999999997</v>
      </c>
      <c r="B124" s="1">
        <f t="shared" si="21"/>
        <v>49.699431314598186</v>
      </c>
      <c r="C124" s="1">
        <f t="shared" si="22"/>
        <v>1.6314009967907936</v>
      </c>
      <c r="D124" s="1">
        <f t="shared" si="23"/>
        <v>50.381256586557804</v>
      </c>
      <c r="E124" s="1">
        <f t="shared" si="24"/>
        <v>1.6966879744855445</v>
      </c>
      <c r="F124" s="1">
        <f t="shared" si="25"/>
        <v>48.28892066487559</v>
      </c>
      <c r="G124" s="1">
        <f t="shared" si="26"/>
        <v>1.5547324368508046</v>
      </c>
    </row>
    <row r="125" spans="1:7" x14ac:dyDescent="0.3">
      <c r="A125">
        <v>50.226953000000002</v>
      </c>
      <c r="B125" s="1">
        <f t="shared" si="21"/>
        <v>49.529731420218724</v>
      </c>
      <c r="C125" s="1">
        <f t="shared" si="22"/>
        <v>1.5081405162801667</v>
      </c>
      <c r="D125" s="1">
        <f t="shared" si="23"/>
        <v>50.256507427902022</v>
      </c>
      <c r="E125" s="1">
        <f t="shared" si="24"/>
        <v>1.7639275806055372</v>
      </c>
      <c r="F125" s="1">
        <f t="shared" si="25"/>
        <v>49.04928056648756</v>
      </c>
      <c r="G125" s="1">
        <f t="shared" si="26"/>
        <v>1.5433141395773986</v>
      </c>
    </row>
    <row r="126" spans="1:7" x14ac:dyDescent="0.3">
      <c r="A126">
        <v>50.853048000000001</v>
      </c>
      <c r="B126" s="1">
        <f t="shared" si="21"/>
        <v>49.738897894153105</v>
      </c>
      <c r="C126" s="1">
        <f t="shared" si="22"/>
        <v>1.3943600655994597</v>
      </c>
      <c r="D126" s="1">
        <f t="shared" si="23"/>
        <v>50.253551985111827</v>
      </c>
      <c r="E126" s="1">
        <f t="shared" si="24"/>
        <v>1.6138948146935777</v>
      </c>
      <c r="F126" s="1">
        <f t="shared" si="25"/>
        <v>50.109185756648756</v>
      </c>
      <c r="G126" s="1">
        <f t="shared" si="26"/>
        <v>1.2417129138373746</v>
      </c>
    </row>
    <row r="127" spans="1:7" x14ac:dyDescent="0.3">
      <c r="A127">
        <v>50.843111999999998</v>
      </c>
      <c r="B127" s="1">
        <f t="shared" si="21"/>
        <v>50.07314292590717</v>
      </c>
      <c r="C127" s="1">
        <f t="shared" si="22"/>
        <v>0.82612080818373623</v>
      </c>
      <c r="D127" s="1">
        <f t="shared" si="23"/>
        <v>50.313501586600651</v>
      </c>
      <c r="E127" s="1">
        <f t="shared" si="24"/>
        <v>0.79927137540135729</v>
      </c>
      <c r="F127" s="1">
        <f t="shared" si="25"/>
        <v>50.778661775664879</v>
      </c>
      <c r="G127" s="1">
        <f t="shared" si="26"/>
        <v>0.94056815247141323</v>
      </c>
    </row>
    <row r="128" spans="1:7" x14ac:dyDescent="0.3">
      <c r="A128">
        <v>50.853048000000001</v>
      </c>
      <c r="B128" s="1">
        <f t="shared" si="21"/>
        <v>50.304133648135014</v>
      </c>
      <c r="C128" s="1">
        <f t="shared" si="22"/>
        <v>0.87945073099268745</v>
      </c>
      <c r="D128" s="1">
        <f t="shared" si="23"/>
        <v>50.366462627940592</v>
      </c>
      <c r="E128" s="1">
        <f t="shared" si="24"/>
        <v>0.46215297830063617</v>
      </c>
      <c r="F128" s="1">
        <f t="shared" si="25"/>
        <v>50.83666697756648</v>
      </c>
      <c r="G128" s="1">
        <f t="shared" si="26"/>
        <v>0.80506671134664554</v>
      </c>
    </row>
    <row r="129" spans="1:7" x14ac:dyDescent="0.3">
      <c r="A129">
        <v>51.061751000000001</v>
      </c>
      <c r="B129" s="1">
        <f t="shared" si="21"/>
        <v>50.468807953694508</v>
      </c>
      <c r="C129" s="1">
        <f t="shared" si="22"/>
        <v>0.84370014402854732</v>
      </c>
      <c r="D129" s="1">
        <f t="shared" si="23"/>
        <v>50.415121165146537</v>
      </c>
      <c r="E129" s="1">
        <f t="shared" si="24"/>
        <v>0.54057006519353334</v>
      </c>
      <c r="F129" s="1">
        <f t="shared" si="25"/>
        <v>50.851409897756653</v>
      </c>
      <c r="G129" s="1">
        <f t="shared" si="26"/>
        <v>0.4311817893481284</v>
      </c>
    </row>
    <row r="130" spans="1:7" x14ac:dyDescent="0.3">
      <c r="A130">
        <v>51.061751000000001</v>
      </c>
      <c r="B130" s="1">
        <f t="shared" si="21"/>
        <v>50.646690867586152</v>
      </c>
      <c r="C130" s="1">
        <f t="shared" si="22"/>
        <v>0.64439656447065852</v>
      </c>
      <c r="D130" s="1">
        <f t="shared" si="23"/>
        <v>50.479784148631886</v>
      </c>
      <c r="E130" s="1">
        <f t="shared" si="24"/>
        <v>0.5583853680048807</v>
      </c>
      <c r="F130" s="1">
        <f t="shared" si="25"/>
        <v>51.040716889775666</v>
      </c>
      <c r="G130" s="1">
        <f t="shared" si="26"/>
        <v>0.12736502477231998</v>
      </c>
    </row>
    <row r="131" spans="1:7" x14ac:dyDescent="0.3">
      <c r="A131">
        <v>51.976050000000001</v>
      </c>
      <c r="B131" s="1">
        <f t="shared" si="21"/>
        <v>50.771208907310303</v>
      </c>
      <c r="C131" s="1">
        <f t="shared" si="22"/>
        <v>0.52445633290255866</v>
      </c>
      <c r="D131" s="1">
        <f t="shared" si="23"/>
        <v>50.5379808337687</v>
      </c>
      <c r="E131" s="1">
        <f t="shared" si="24"/>
        <v>0.5754942466309948</v>
      </c>
      <c r="F131" s="1">
        <f t="shared" si="25"/>
        <v>51.059647588977569</v>
      </c>
      <c r="G131" s="1">
        <f t="shared" si="26"/>
        <v>0.12241207862767385</v>
      </c>
    </row>
    <row r="132" spans="1:7" x14ac:dyDescent="0.3">
      <c r="A132">
        <v>52.264254999999999</v>
      </c>
      <c r="B132" s="1">
        <f t="shared" si="21"/>
        <v>51.132661235117212</v>
      </c>
      <c r="C132" s="1">
        <f t="shared" si="22"/>
        <v>0.81147980634458683</v>
      </c>
      <c r="D132" s="1">
        <f t="shared" si="23"/>
        <v>50.681787750391834</v>
      </c>
      <c r="E132" s="1">
        <f t="shared" si="24"/>
        <v>0.9703708030574576</v>
      </c>
      <c r="F132" s="1">
        <f t="shared" si="25"/>
        <v>51.88440975889776</v>
      </c>
      <c r="G132" s="1">
        <f t="shared" si="26"/>
        <v>0.54297918683672153</v>
      </c>
    </row>
    <row r="133" spans="1:7" x14ac:dyDescent="0.3">
      <c r="A133">
        <v>52.880412999999997</v>
      </c>
      <c r="B133" s="1">
        <f t="shared" si="21"/>
        <v>51.472139364582048</v>
      </c>
      <c r="C133" s="1">
        <f t="shared" si="22"/>
        <v>0.98394129582252121</v>
      </c>
      <c r="D133" s="1">
        <f t="shared" si="23"/>
        <v>50.840034475352653</v>
      </c>
      <c r="E133" s="1">
        <f t="shared" si="24"/>
        <v>1.2794440119362964</v>
      </c>
      <c r="F133" s="1">
        <f t="shared" si="25"/>
        <v>52.226270475889777</v>
      </c>
      <c r="G133" s="1">
        <f t="shared" si="26"/>
        <v>0.57286363121563033</v>
      </c>
    </row>
    <row r="134" spans="1:7" x14ac:dyDescent="0.3">
      <c r="A134">
        <v>53.178553999999998</v>
      </c>
      <c r="B134" s="1">
        <f t="shared" si="21"/>
        <v>51.894621455207428</v>
      </c>
      <c r="C134" s="1">
        <f t="shared" si="22"/>
        <v>1.2537119737760865</v>
      </c>
      <c r="D134" s="1">
        <f t="shared" si="23"/>
        <v>51.044072327817389</v>
      </c>
      <c r="E134" s="1">
        <f t="shared" si="24"/>
        <v>1.7063987465604959</v>
      </c>
      <c r="F134" s="1">
        <f t="shared" si="25"/>
        <v>52.81499874758898</v>
      </c>
      <c r="G134" s="1">
        <f t="shared" si="26"/>
        <v>0.68604621515002751</v>
      </c>
    </row>
    <row r="135" spans="1:7" x14ac:dyDescent="0.3">
      <c r="A135">
        <v>53.407133000000002</v>
      </c>
      <c r="B135" s="1">
        <f t="shared" si="21"/>
        <v>52.279801218645197</v>
      </c>
      <c r="C135" s="1">
        <f t="shared" si="22"/>
        <v>1.2796121626639341</v>
      </c>
      <c r="D135" s="1">
        <f t="shared" si="23"/>
        <v>51.257520495035649</v>
      </c>
      <c r="E135" s="1">
        <f t="shared" si="24"/>
        <v>1.9341974329428362</v>
      </c>
      <c r="F135" s="1">
        <f t="shared" si="25"/>
        <v>53.142198474758899</v>
      </c>
      <c r="G135" s="1">
        <f t="shared" si="26"/>
        <v>0.48454696043243894</v>
      </c>
    </row>
    <row r="136" spans="1:7" x14ac:dyDescent="0.3">
      <c r="A136">
        <v>53.367379999999997</v>
      </c>
      <c r="B136" s="1">
        <f t="shared" si="21"/>
        <v>52.618000753051632</v>
      </c>
      <c r="C136" s="1">
        <f t="shared" si="22"/>
        <v>1.2783575865204813</v>
      </c>
      <c r="D136" s="1">
        <f t="shared" si="23"/>
        <v>51.472481745532093</v>
      </c>
      <c r="E136" s="1">
        <f t="shared" si="24"/>
        <v>2.1087113327199516</v>
      </c>
      <c r="F136" s="1">
        <f t="shared" si="25"/>
        <v>53.380639547475894</v>
      </c>
      <c r="G136" s="1">
        <f t="shared" si="26"/>
        <v>0.45835399931699722</v>
      </c>
    </row>
    <row r="137" spans="1:7" x14ac:dyDescent="0.3">
      <c r="A137">
        <v>53.625768000000001</v>
      </c>
      <c r="B137" s="1">
        <f t="shared" si="21"/>
        <v>52.842814527136134</v>
      </c>
      <c r="C137" s="1">
        <f t="shared" si="22"/>
        <v>1.0771767079712009</v>
      </c>
      <c r="D137" s="1">
        <f t="shared" si="23"/>
        <v>51.661971570978892</v>
      </c>
      <c r="E137" s="1">
        <f t="shared" si="24"/>
        <v>2.0629659332433725</v>
      </c>
      <c r="F137" s="1">
        <f t="shared" si="25"/>
        <v>53.36870595474759</v>
      </c>
      <c r="G137" s="1">
        <f t="shared" si="26"/>
        <v>0.25983234326492988</v>
      </c>
    </row>
    <row r="138" spans="1:7" x14ac:dyDescent="0.3">
      <c r="A138">
        <v>52.761158000000002</v>
      </c>
      <c r="B138" s="1">
        <f t="shared" si="21"/>
        <v>53.07770056899529</v>
      </c>
      <c r="C138" s="1">
        <f t="shared" si="22"/>
        <v>0.90285885601960425</v>
      </c>
      <c r="D138" s="1">
        <f t="shared" si="23"/>
        <v>51.858351213881001</v>
      </c>
      <c r="E138" s="1">
        <f t="shared" si="24"/>
        <v>2.0056561462458022</v>
      </c>
      <c r="F138" s="1">
        <f t="shared" si="25"/>
        <v>53.600061795474758</v>
      </c>
      <c r="G138" s="1">
        <f t="shared" si="26"/>
        <v>0.21326588520228806</v>
      </c>
    </row>
    <row r="139" spans="1:7" x14ac:dyDescent="0.3">
      <c r="A139">
        <v>55.563690000000001</v>
      </c>
      <c r="B139" s="1">
        <f t="shared" si="21"/>
        <v>52.982737798296696</v>
      </c>
      <c r="C139" s="1">
        <f t="shared" si="22"/>
        <v>0.65186516867949118</v>
      </c>
      <c r="D139" s="1">
        <f t="shared" si="23"/>
        <v>51.948631892492898</v>
      </c>
      <c r="E139" s="1">
        <f t="shared" si="24"/>
        <v>1.6595376768329273</v>
      </c>
      <c r="F139" s="1">
        <f t="shared" si="25"/>
        <v>52.845048379547478</v>
      </c>
      <c r="G139" s="1">
        <f t="shared" si="26"/>
        <v>0.50662816370278574</v>
      </c>
    </row>
    <row r="140" spans="1:7" x14ac:dyDescent="0.3">
      <c r="A140">
        <v>55.454371000000002</v>
      </c>
      <c r="B140" s="1">
        <f t="shared" si="21"/>
        <v>53.75702345880768</v>
      </c>
      <c r="C140" s="1">
        <f t="shared" si="22"/>
        <v>1.567857307084296</v>
      </c>
      <c r="D140" s="1">
        <f t="shared" si="23"/>
        <v>52.310137703243612</v>
      </c>
      <c r="E140" s="1">
        <f t="shared" si="24"/>
        <v>2.4317484538462866</v>
      </c>
      <c r="F140" s="1">
        <f t="shared" si="25"/>
        <v>55.291825837954754</v>
      </c>
      <c r="G140" s="1">
        <f t="shared" si="26"/>
        <v>1.6493284222806188</v>
      </c>
    </row>
    <row r="141" spans="1:7" x14ac:dyDescent="0.3">
      <c r="A141">
        <v>56.219602000000002</v>
      </c>
      <c r="B141" s="1">
        <f t="shared" si="21"/>
        <v>54.266227721165379</v>
      </c>
      <c r="C141" s="1">
        <f t="shared" si="22"/>
        <v>1.7928099119403682</v>
      </c>
      <c r="D141" s="1">
        <f t="shared" si="23"/>
        <v>52.624561032919253</v>
      </c>
      <c r="E141" s="1">
        <f t="shared" si="24"/>
        <v>2.8148361845849879</v>
      </c>
      <c r="F141" s="1">
        <f t="shared" si="25"/>
        <v>55.438116483795476</v>
      </c>
      <c r="G141" s="1">
        <f t="shared" si="26"/>
        <v>1.6453158529821346</v>
      </c>
    </row>
    <row r="182" spans="15:15" x14ac:dyDescent="0.3">
      <c r="O182" s="1"/>
    </row>
    <row r="183" spans="15:15" x14ac:dyDescent="0.3">
      <c r="O183" s="1"/>
    </row>
    <row r="184" spans="15:15" x14ac:dyDescent="0.3">
      <c r="O184" s="1"/>
    </row>
    <row r="185" spans="15:15" x14ac:dyDescent="0.3">
      <c r="O185" s="1"/>
    </row>
    <row r="186" spans="15:15" x14ac:dyDescent="0.3">
      <c r="O186" s="1"/>
    </row>
    <row r="187" spans="15:15" x14ac:dyDescent="0.3">
      <c r="O187" s="1"/>
    </row>
    <row r="188" spans="15:15" x14ac:dyDescent="0.3">
      <c r="O188" s="1"/>
    </row>
    <row r="189" spans="15:15" x14ac:dyDescent="0.3">
      <c r="O189" s="1"/>
    </row>
    <row r="190" spans="15:15" x14ac:dyDescent="0.3">
      <c r="O190" s="1"/>
    </row>
    <row r="191" spans="15:15" x14ac:dyDescent="0.3">
      <c r="O191" s="1"/>
    </row>
    <row r="192" spans="15:15" x14ac:dyDescent="0.3">
      <c r="O192" s="1"/>
    </row>
    <row r="193" spans="15:15" x14ac:dyDescent="0.3">
      <c r="O193" s="1"/>
    </row>
    <row r="194" spans="15:15" x14ac:dyDescent="0.3">
      <c r="O194" s="1"/>
    </row>
    <row r="195" spans="15:15" x14ac:dyDescent="0.3">
      <c r="O195" s="1"/>
    </row>
    <row r="196" spans="15:15" x14ac:dyDescent="0.3">
      <c r="O196" s="1"/>
    </row>
    <row r="197" spans="15:15" x14ac:dyDescent="0.3">
      <c r="O197" s="1"/>
    </row>
    <row r="198" spans="15:15" x14ac:dyDescent="0.3">
      <c r="O198" s="1"/>
    </row>
    <row r="199" spans="15:15" x14ac:dyDescent="0.3">
      <c r="O199" s="1"/>
    </row>
    <row r="200" spans="15:15" x14ac:dyDescent="0.3">
      <c r="O200" s="1"/>
    </row>
    <row r="201" spans="15:15" x14ac:dyDescent="0.3">
      <c r="O201" s="1"/>
    </row>
    <row r="202" spans="15:15" x14ac:dyDescent="0.3">
      <c r="O202" s="1"/>
    </row>
    <row r="203" spans="15:15" x14ac:dyDescent="0.3">
      <c r="O203" s="1"/>
    </row>
    <row r="204" spans="15:15" x14ac:dyDescent="0.3">
      <c r="O204" s="1"/>
    </row>
    <row r="205" spans="15:15" x14ac:dyDescent="0.3">
      <c r="O205" s="1"/>
    </row>
    <row r="206" spans="15:15" x14ac:dyDescent="0.3">
      <c r="O206" s="1"/>
    </row>
    <row r="207" spans="15:15" x14ac:dyDescent="0.3">
      <c r="O207" s="1"/>
    </row>
    <row r="208" spans="15:15" x14ac:dyDescent="0.3">
      <c r="O208" s="1"/>
    </row>
    <row r="209" spans="15:15" x14ac:dyDescent="0.3">
      <c r="O209" s="1"/>
    </row>
    <row r="210" spans="15:15" x14ac:dyDescent="0.3">
      <c r="O210" s="1"/>
    </row>
    <row r="211" spans="15:15" x14ac:dyDescent="0.3">
      <c r="O211" s="1"/>
    </row>
    <row r="212" spans="15:15" x14ac:dyDescent="0.3">
      <c r="O212" s="1"/>
    </row>
    <row r="213" spans="15:15" x14ac:dyDescent="0.3">
      <c r="O213" s="1"/>
    </row>
    <row r="214" spans="15:15" x14ac:dyDescent="0.3">
      <c r="O214" s="1"/>
    </row>
    <row r="215" spans="15:15" x14ac:dyDescent="0.3">
      <c r="O215" s="1"/>
    </row>
    <row r="216" spans="15:15" x14ac:dyDescent="0.3">
      <c r="O216" s="1"/>
    </row>
    <row r="217" spans="15:15" x14ac:dyDescent="0.3">
      <c r="O217" s="1"/>
    </row>
    <row r="218" spans="15:15" x14ac:dyDescent="0.3">
      <c r="O218" s="1"/>
    </row>
    <row r="219" spans="15:15" x14ac:dyDescent="0.3">
      <c r="O219" s="1"/>
    </row>
    <row r="220" spans="15:15" x14ac:dyDescent="0.3">
      <c r="O220" s="1"/>
    </row>
    <row r="221" spans="15:15" x14ac:dyDescent="0.3">
      <c r="O221" s="1"/>
    </row>
    <row r="222" spans="15:15" x14ac:dyDescent="0.3">
      <c r="O222" s="1"/>
    </row>
    <row r="223" spans="15:15" x14ac:dyDescent="0.3">
      <c r="O223" s="1"/>
    </row>
    <row r="224" spans="15:15" x14ac:dyDescent="0.3">
      <c r="O224" s="1"/>
    </row>
    <row r="225" spans="15:15" x14ac:dyDescent="0.3">
      <c r="O225" s="1"/>
    </row>
    <row r="226" spans="15:15" x14ac:dyDescent="0.3">
      <c r="O226" s="1"/>
    </row>
    <row r="227" spans="15:15" x14ac:dyDescent="0.3">
      <c r="O227" s="1"/>
    </row>
    <row r="228" spans="15:15" x14ac:dyDescent="0.3">
      <c r="O228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8"/>
  <sheetViews>
    <sheetView workbookViewId="0">
      <selection activeCell="H14" sqref="H14"/>
    </sheetView>
  </sheetViews>
  <sheetFormatPr defaultColWidth="12.88671875" defaultRowHeight="14.4" x14ac:dyDescent="0.3"/>
  <cols>
    <col min="1" max="1" width="4.33203125" customWidth="1"/>
    <col min="2" max="2" width="6" customWidth="1"/>
    <col min="3" max="3" width="22.88671875" customWidth="1"/>
    <col min="4" max="5" width="9.6640625" customWidth="1"/>
    <col min="6" max="6" width="20.5546875" customWidth="1"/>
  </cols>
  <sheetData>
    <row r="1" spans="1:10" x14ac:dyDescent="0.3">
      <c r="A1" s="8" t="s">
        <v>0</v>
      </c>
      <c r="B1" s="8" t="s">
        <v>15</v>
      </c>
      <c r="C1" s="8" t="s">
        <v>37</v>
      </c>
      <c r="D1" s="8">
        <v>0.1</v>
      </c>
      <c r="E1" s="17" t="s">
        <v>16</v>
      </c>
      <c r="F1" s="8" t="s">
        <v>39</v>
      </c>
      <c r="G1" s="8">
        <v>0.5</v>
      </c>
      <c r="H1" s="17" t="s">
        <v>16</v>
      </c>
      <c r="J1" s="8"/>
    </row>
    <row r="2" spans="1:10" x14ac:dyDescent="0.3">
      <c r="A2">
        <v>1</v>
      </c>
      <c r="B2">
        <v>53.696756000000001</v>
      </c>
    </row>
    <row r="3" spans="1:10" x14ac:dyDescent="0.3">
      <c r="A3">
        <v>2</v>
      </c>
      <c r="B3">
        <v>53.941723000000003</v>
      </c>
      <c r="C3" s="1">
        <f>B2</f>
        <v>53.696756000000001</v>
      </c>
      <c r="F3" s="1">
        <f>B2</f>
        <v>53.696756000000001</v>
      </c>
      <c r="G3" s="1"/>
    </row>
    <row r="4" spans="1:10" x14ac:dyDescent="0.3">
      <c r="A4">
        <v>3</v>
      </c>
      <c r="B4">
        <v>52.961855</v>
      </c>
      <c r="C4" s="1">
        <f t="shared" ref="C4:C67" si="0">$D$1*B3+(1-$D$1)*C3</f>
        <v>53.721252700000001</v>
      </c>
      <c r="F4" s="1">
        <f>$G$1*B3+(1-$G$1)*F3</f>
        <v>53.819239500000002</v>
      </c>
      <c r="G4" s="1"/>
    </row>
    <row r="5" spans="1:10" x14ac:dyDescent="0.3">
      <c r="A5">
        <v>4</v>
      </c>
      <c r="B5">
        <v>51.119701999999997</v>
      </c>
      <c r="C5" s="1">
        <f t="shared" si="0"/>
        <v>53.645312930000003</v>
      </c>
      <c r="F5" s="1">
        <f t="shared" ref="F5:F68" si="1">$G$1*B4+(1-$G$1)*F4</f>
        <v>53.390547249999997</v>
      </c>
    </row>
    <row r="6" spans="1:10" x14ac:dyDescent="0.3">
      <c r="A6">
        <v>5</v>
      </c>
      <c r="B6">
        <v>51.276485000000001</v>
      </c>
      <c r="C6" s="1">
        <f t="shared" si="0"/>
        <v>53.392751837000006</v>
      </c>
      <c r="F6" s="1">
        <f t="shared" si="1"/>
        <v>52.255124624999993</v>
      </c>
    </row>
    <row r="7" spans="1:10" x14ac:dyDescent="0.3">
      <c r="A7">
        <v>6</v>
      </c>
      <c r="B7">
        <v>51.247086000000003</v>
      </c>
      <c r="C7" s="1">
        <f t="shared" si="0"/>
        <v>53.181125153300009</v>
      </c>
      <c r="F7" s="1">
        <f t="shared" si="1"/>
        <v>51.765804812499994</v>
      </c>
    </row>
    <row r="8" spans="1:10" x14ac:dyDescent="0.3">
      <c r="A8">
        <v>7</v>
      </c>
      <c r="B8">
        <v>51.717421999999999</v>
      </c>
      <c r="C8" s="1">
        <f t="shared" si="0"/>
        <v>52.987721237970007</v>
      </c>
      <c r="F8" s="1">
        <f t="shared" si="1"/>
        <v>51.506445406249995</v>
      </c>
    </row>
    <row r="9" spans="1:10" x14ac:dyDescent="0.3">
      <c r="A9">
        <v>8</v>
      </c>
      <c r="B9">
        <v>50.600372999999998</v>
      </c>
      <c r="C9" s="1">
        <f t="shared" si="0"/>
        <v>52.86069131417301</v>
      </c>
      <c r="F9" s="1">
        <f t="shared" si="1"/>
        <v>51.611933703124997</v>
      </c>
    </row>
    <row r="10" spans="1:10" x14ac:dyDescent="0.3">
      <c r="A10">
        <v>9</v>
      </c>
      <c r="B10">
        <v>52.040779999999998</v>
      </c>
      <c r="C10" s="1">
        <f t="shared" si="0"/>
        <v>52.634659482755708</v>
      </c>
      <c r="F10" s="1">
        <f t="shared" si="1"/>
        <v>51.106153351562497</v>
      </c>
    </row>
    <row r="11" spans="1:10" x14ac:dyDescent="0.3">
      <c r="A11">
        <v>10</v>
      </c>
      <c r="B11">
        <v>49.963462</v>
      </c>
      <c r="C11" s="1">
        <f t="shared" si="0"/>
        <v>52.575271534480144</v>
      </c>
      <c r="F11" s="1">
        <f t="shared" si="1"/>
        <v>51.573466675781248</v>
      </c>
    </row>
    <row r="12" spans="1:10" x14ac:dyDescent="0.3">
      <c r="A12">
        <v>11</v>
      </c>
      <c r="B12">
        <v>49.542118000000002</v>
      </c>
      <c r="C12" s="1">
        <f t="shared" si="0"/>
        <v>52.314090581032126</v>
      </c>
      <c r="F12" s="1">
        <f t="shared" si="1"/>
        <v>50.76846433789062</v>
      </c>
    </row>
    <row r="13" spans="1:10" x14ac:dyDescent="0.3">
      <c r="A13">
        <v>12</v>
      </c>
      <c r="B13">
        <v>49.767487000000003</v>
      </c>
      <c r="C13" s="1">
        <f t="shared" si="0"/>
        <v>52.036893322928918</v>
      </c>
      <c r="F13" s="1">
        <f t="shared" si="1"/>
        <v>50.155291168945311</v>
      </c>
    </row>
    <row r="14" spans="1:10" x14ac:dyDescent="0.3">
      <c r="A14">
        <v>13</v>
      </c>
      <c r="B14">
        <v>49.463726999999999</v>
      </c>
      <c r="C14" s="1">
        <f t="shared" si="0"/>
        <v>51.809952690636031</v>
      </c>
      <c r="F14" s="1">
        <f t="shared" si="1"/>
        <v>49.961389084472657</v>
      </c>
    </row>
    <row r="15" spans="1:10" x14ac:dyDescent="0.3">
      <c r="A15">
        <v>14</v>
      </c>
      <c r="B15">
        <v>51.237288999999997</v>
      </c>
      <c r="C15" s="1">
        <f t="shared" si="0"/>
        <v>51.575330121572428</v>
      </c>
      <c r="F15" s="1">
        <f t="shared" si="1"/>
        <v>49.712558042236324</v>
      </c>
    </row>
    <row r="16" spans="1:10" x14ac:dyDescent="0.3">
      <c r="A16">
        <v>15</v>
      </c>
      <c r="B16">
        <v>50.747354999999999</v>
      </c>
      <c r="C16" s="1">
        <f t="shared" si="0"/>
        <v>51.541526009415179</v>
      </c>
      <c r="F16" s="1">
        <f t="shared" si="1"/>
        <v>50.474923521118157</v>
      </c>
    </row>
    <row r="17" spans="1:6" x14ac:dyDescent="0.3">
      <c r="A17">
        <v>16</v>
      </c>
      <c r="B17">
        <v>51.119701999999997</v>
      </c>
      <c r="C17" s="1">
        <f t="shared" si="0"/>
        <v>51.462108908473667</v>
      </c>
      <c r="F17" s="1">
        <f t="shared" si="1"/>
        <v>50.611139260559078</v>
      </c>
    </row>
    <row r="18" spans="1:6" x14ac:dyDescent="0.3">
      <c r="A18">
        <v>17</v>
      </c>
      <c r="B18">
        <v>50.188831</v>
      </c>
      <c r="C18" s="1">
        <f t="shared" si="0"/>
        <v>51.427868217626305</v>
      </c>
      <c r="F18" s="1">
        <f t="shared" si="1"/>
        <v>50.865420630279537</v>
      </c>
    </row>
    <row r="19" spans="1:6" x14ac:dyDescent="0.3">
      <c r="A19">
        <v>18</v>
      </c>
      <c r="B19">
        <v>51.011920000000003</v>
      </c>
      <c r="C19" s="1">
        <f t="shared" si="0"/>
        <v>51.303964495863681</v>
      </c>
      <c r="F19" s="1">
        <f t="shared" si="1"/>
        <v>50.527125815139769</v>
      </c>
    </row>
    <row r="20" spans="1:6" x14ac:dyDescent="0.3">
      <c r="A20">
        <v>19</v>
      </c>
      <c r="B20">
        <v>53.980918000000003</v>
      </c>
      <c r="C20" s="1">
        <f t="shared" si="0"/>
        <v>51.274760046277322</v>
      </c>
      <c r="F20" s="1">
        <f t="shared" si="1"/>
        <v>50.769522907569886</v>
      </c>
    </row>
    <row r="21" spans="1:6" x14ac:dyDescent="0.3">
      <c r="A21">
        <v>20</v>
      </c>
      <c r="B21">
        <v>53.608567000000001</v>
      </c>
      <c r="C21" s="1">
        <f t="shared" si="0"/>
        <v>51.545375841649594</v>
      </c>
      <c r="F21" s="1">
        <f t="shared" si="1"/>
        <v>52.375220453784948</v>
      </c>
    </row>
    <row r="22" spans="1:6" x14ac:dyDescent="0.3">
      <c r="A22">
        <v>21</v>
      </c>
      <c r="B22">
        <v>51.932994000000001</v>
      </c>
      <c r="C22" s="1">
        <f t="shared" si="0"/>
        <v>51.751694957484638</v>
      </c>
      <c r="F22" s="1">
        <f t="shared" si="1"/>
        <v>52.991893726892471</v>
      </c>
    </row>
    <row r="23" spans="1:6" x14ac:dyDescent="0.3">
      <c r="A23">
        <v>22</v>
      </c>
      <c r="B23">
        <v>51.109904999999998</v>
      </c>
      <c r="C23" s="1">
        <f t="shared" si="0"/>
        <v>51.769824861736176</v>
      </c>
      <c r="F23" s="1">
        <f t="shared" si="1"/>
        <v>52.462443863446239</v>
      </c>
    </row>
    <row r="24" spans="1:6" x14ac:dyDescent="0.3">
      <c r="A24">
        <v>23</v>
      </c>
      <c r="B24">
        <v>50.953125999999997</v>
      </c>
      <c r="C24" s="1">
        <f t="shared" si="0"/>
        <v>51.703832875562561</v>
      </c>
      <c r="F24" s="1">
        <f t="shared" si="1"/>
        <v>51.786174431723119</v>
      </c>
    </row>
    <row r="25" spans="1:6" x14ac:dyDescent="0.3">
      <c r="A25">
        <v>24</v>
      </c>
      <c r="B25">
        <v>49.150168999999998</v>
      </c>
      <c r="C25" s="1">
        <f t="shared" si="0"/>
        <v>51.628762188006306</v>
      </c>
      <c r="F25" s="1">
        <f t="shared" si="1"/>
        <v>51.369650215861554</v>
      </c>
    </row>
    <row r="26" spans="1:6" x14ac:dyDescent="0.3">
      <c r="A26">
        <v>25</v>
      </c>
      <c r="B26">
        <v>48.415269000000002</v>
      </c>
      <c r="C26" s="1">
        <f t="shared" si="0"/>
        <v>51.380902869205677</v>
      </c>
      <c r="F26" s="1">
        <f t="shared" si="1"/>
        <v>50.25990960793078</v>
      </c>
    </row>
    <row r="27" spans="1:6" x14ac:dyDescent="0.3">
      <c r="A27">
        <v>26</v>
      </c>
      <c r="B27">
        <v>48.287885000000003</v>
      </c>
      <c r="C27" s="1">
        <f t="shared" si="0"/>
        <v>51.08433948228511</v>
      </c>
      <c r="F27" s="1">
        <f t="shared" si="1"/>
        <v>49.337589303965387</v>
      </c>
    </row>
    <row r="28" spans="1:6" x14ac:dyDescent="0.3">
      <c r="A28">
        <v>27</v>
      </c>
      <c r="B28">
        <v>48.709228000000003</v>
      </c>
      <c r="C28" s="1">
        <f t="shared" si="0"/>
        <v>50.804694034056602</v>
      </c>
      <c r="F28" s="1">
        <f t="shared" si="1"/>
        <v>48.812737151982695</v>
      </c>
    </row>
    <row r="29" spans="1:6" x14ac:dyDescent="0.3">
      <c r="A29">
        <v>28</v>
      </c>
      <c r="B29">
        <v>48.689630000000001</v>
      </c>
      <c r="C29" s="1">
        <f t="shared" si="0"/>
        <v>50.595147430650947</v>
      </c>
      <c r="F29" s="1">
        <f t="shared" si="1"/>
        <v>48.760982575991349</v>
      </c>
    </row>
    <row r="30" spans="1:6" x14ac:dyDescent="0.3">
      <c r="A30">
        <v>29</v>
      </c>
      <c r="B30">
        <v>49.483325000000001</v>
      </c>
      <c r="C30" s="1">
        <f t="shared" si="0"/>
        <v>50.404595687585854</v>
      </c>
      <c r="F30" s="1">
        <f t="shared" si="1"/>
        <v>48.725306287995679</v>
      </c>
    </row>
    <row r="31" spans="1:6" x14ac:dyDescent="0.3">
      <c r="A31">
        <v>30</v>
      </c>
      <c r="B31">
        <v>50.420881000000001</v>
      </c>
      <c r="C31" s="1">
        <f t="shared" si="0"/>
        <v>50.312468618827268</v>
      </c>
      <c r="F31" s="1">
        <f t="shared" si="1"/>
        <v>49.104315643997836</v>
      </c>
    </row>
    <row r="32" spans="1:6" x14ac:dyDescent="0.3">
      <c r="A32">
        <v>31</v>
      </c>
      <c r="B32">
        <v>51.733460000000001</v>
      </c>
      <c r="C32" s="1">
        <f t="shared" si="0"/>
        <v>50.32330985694454</v>
      </c>
      <c r="F32" s="1">
        <f t="shared" si="1"/>
        <v>49.762598321998922</v>
      </c>
    </row>
    <row r="33" spans="1:6" x14ac:dyDescent="0.3">
      <c r="A33">
        <v>32</v>
      </c>
      <c r="B33">
        <v>51.506473</v>
      </c>
      <c r="C33" s="1">
        <f t="shared" si="0"/>
        <v>50.464324871250092</v>
      </c>
      <c r="F33" s="1">
        <f t="shared" si="1"/>
        <v>50.748029160999465</v>
      </c>
    </row>
    <row r="34" spans="1:6" x14ac:dyDescent="0.3">
      <c r="A34">
        <v>33</v>
      </c>
      <c r="B34">
        <v>51.14132</v>
      </c>
      <c r="C34" s="1">
        <f t="shared" si="0"/>
        <v>50.568539684125085</v>
      </c>
      <c r="F34" s="1">
        <f t="shared" si="1"/>
        <v>51.127251080499732</v>
      </c>
    </row>
    <row r="35" spans="1:6" x14ac:dyDescent="0.3">
      <c r="A35">
        <v>34</v>
      </c>
      <c r="B35">
        <v>51.960450999999999</v>
      </c>
      <c r="C35" s="1">
        <f t="shared" si="0"/>
        <v>50.625817715712579</v>
      </c>
      <c r="F35" s="1">
        <f t="shared" si="1"/>
        <v>51.134285540249863</v>
      </c>
    </row>
    <row r="36" spans="1:6" x14ac:dyDescent="0.3">
      <c r="A36">
        <v>35</v>
      </c>
      <c r="B36">
        <v>50.509703000000002</v>
      </c>
      <c r="C36" s="1">
        <f t="shared" si="0"/>
        <v>50.759281044141318</v>
      </c>
      <c r="F36" s="1">
        <f t="shared" si="1"/>
        <v>51.547368270124934</v>
      </c>
    </row>
    <row r="37" spans="1:6" x14ac:dyDescent="0.3">
      <c r="A37">
        <v>36</v>
      </c>
      <c r="B37">
        <v>50.687345000000001</v>
      </c>
      <c r="C37" s="1">
        <f t="shared" si="0"/>
        <v>50.734323239727189</v>
      </c>
      <c r="F37" s="1">
        <f t="shared" si="1"/>
        <v>51.028535635062468</v>
      </c>
    </row>
    <row r="38" spans="1:6" x14ac:dyDescent="0.3">
      <c r="A38">
        <v>37</v>
      </c>
      <c r="B38">
        <v>51.417651999999997</v>
      </c>
      <c r="C38" s="1">
        <f t="shared" si="0"/>
        <v>50.729625415754469</v>
      </c>
      <c r="F38" s="1">
        <f t="shared" si="1"/>
        <v>50.857940317531231</v>
      </c>
    </row>
    <row r="39" spans="1:6" x14ac:dyDescent="0.3">
      <c r="A39">
        <v>38</v>
      </c>
      <c r="B39">
        <v>50.628129999999999</v>
      </c>
      <c r="C39" s="1">
        <f t="shared" si="0"/>
        <v>50.798428074179029</v>
      </c>
      <c r="F39" s="1">
        <f t="shared" si="1"/>
        <v>51.13779615876561</v>
      </c>
    </row>
    <row r="40" spans="1:6" x14ac:dyDescent="0.3">
      <c r="A40">
        <v>39</v>
      </c>
      <c r="B40">
        <v>50.213631999999997</v>
      </c>
      <c r="C40" s="1">
        <f t="shared" si="0"/>
        <v>50.781398266761123</v>
      </c>
      <c r="F40" s="1">
        <f t="shared" si="1"/>
        <v>50.882963079382804</v>
      </c>
    </row>
    <row r="41" spans="1:6" x14ac:dyDescent="0.3">
      <c r="A41">
        <v>40</v>
      </c>
      <c r="B41">
        <v>51.891368</v>
      </c>
      <c r="C41" s="1">
        <f t="shared" si="0"/>
        <v>50.724621640085005</v>
      </c>
      <c r="F41" s="1">
        <f t="shared" si="1"/>
        <v>50.548297539691404</v>
      </c>
    </row>
    <row r="42" spans="1:6" x14ac:dyDescent="0.3">
      <c r="A42">
        <v>41</v>
      </c>
      <c r="B42">
        <v>52.256521999999997</v>
      </c>
      <c r="C42" s="1">
        <f t="shared" si="0"/>
        <v>50.841296276076505</v>
      </c>
      <c r="F42" s="1">
        <f t="shared" si="1"/>
        <v>51.219832769845702</v>
      </c>
    </row>
    <row r="43" spans="1:6" x14ac:dyDescent="0.3">
      <c r="A43">
        <v>42</v>
      </c>
      <c r="B43">
        <v>51.664377000000002</v>
      </c>
      <c r="C43" s="1">
        <f t="shared" si="0"/>
        <v>50.982818848468852</v>
      </c>
      <c r="F43" s="1">
        <f t="shared" si="1"/>
        <v>51.738177384922849</v>
      </c>
    </row>
    <row r="44" spans="1:6" x14ac:dyDescent="0.3">
      <c r="A44">
        <v>43</v>
      </c>
      <c r="B44">
        <v>51.348568999999998</v>
      </c>
      <c r="C44" s="1">
        <f t="shared" si="0"/>
        <v>51.050974663621972</v>
      </c>
      <c r="F44" s="1">
        <f t="shared" si="1"/>
        <v>51.701277192461426</v>
      </c>
    </row>
    <row r="45" spans="1:6" x14ac:dyDescent="0.3">
      <c r="A45">
        <v>44</v>
      </c>
      <c r="B45">
        <v>50.361666</v>
      </c>
      <c r="C45" s="1">
        <f t="shared" si="0"/>
        <v>51.080734097259779</v>
      </c>
      <c r="F45" s="1">
        <f t="shared" si="1"/>
        <v>51.524923096230708</v>
      </c>
    </row>
    <row r="46" spans="1:6" x14ac:dyDescent="0.3">
      <c r="A46">
        <v>45</v>
      </c>
      <c r="B46">
        <v>50.973548000000001</v>
      </c>
      <c r="C46" s="1">
        <f t="shared" si="0"/>
        <v>51.008827287533805</v>
      </c>
      <c r="F46" s="1">
        <f t="shared" si="1"/>
        <v>50.943294548115354</v>
      </c>
    </row>
    <row r="47" spans="1:6" x14ac:dyDescent="0.3">
      <c r="A47">
        <v>46</v>
      </c>
      <c r="B47">
        <v>52.147962</v>
      </c>
      <c r="C47" s="1">
        <f t="shared" si="0"/>
        <v>51.005299358780427</v>
      </c>
      <c r="F47" s="1">
        <f t="shared" si="1"/>
        <v>50.958421274057677</v>
      </c>
    </row>
    <row r="48" spans="1:6" x14ac:dyDescent="0.3">
      <c r="A48">
        <v>47</v>
      </c>
      <c r="B48">
        <v>51.368307000000001</v>
      </c>
      <c r="C48" s="1">
        <f t="shared" si="0"/>
        <v>51.119565622902385</v>
      </c>
      <c r="F48" s="1">
        <f t="shared" si="1"/>
        <v>51.553191637028839</v>
      </c>
    </row>
    <row r="49" spans="1:6" x14ac:dyDescent="0.3">
      <c r="A49">
        <v>48</v>
      </c>
      <c r="B49">
        <v>52.374949000000001</v>
      </c>
      <c r="C49" s="1">
        <f t="shared" si="0"/>
        <v>51.144439760612144</v>
      </c>
      <c r="F49" s="1">
        <f t="shared" si="1"/>
        <v>51.460749318514416</v>
      </c>
    </row>
    <row r="50" spans="1:6" x14ac:dyDescent="0.3">
      <c r="A50">
        <v>49</v>
      </c>
      <c r="B50">
        <v>52.473638000000001</v>
      </c>
      <c r="C50" s="1">
        <f t="shared" si="0"/>
        <v>51.267490684550935</v>
      </c>
      <c r="F50" s="1">
        <f t="shared" si="1"/>
        <v>51.917849159257209</v>
      </c>
    </row>
    <row r="51" spans="1:6" x14ac:dyDescent="0.3">
      <c r="A51">
        <v>50</v>
      </c>
      <c r="B51">
        <v>52.888139000000002</v>
      </c>
      <c r="C51" s="1">
        <f t="shared" si="0"/>
        <v>51.388105416095847</v>
      </c>
      <c r="F51" s="1">
        <f t="shared" si="1"/>
        <v>52.195743579628605</v>
      </c>
    </row>
    <row r="52" spans="1:6" x14ac:dyDescent="0.3">
      <c r="A52">
        <v>51</v>
      </c>
      <c r="B52">
        <v>53.638184000000003</v>
      </c>
      <c r="C52" s="1">
        <f t="shared" si="0"/>
        <v>51.538108774486261</v>
      </c>
      <c r="F52" s="1">
        <f t="shared" si="1"/>
        <v>52.541941289814304</v>
      </c>
    </row>
    <row r="53" spans="1:6" x14ac:dyDescent="0.3">
      <c r="A53">
        <v>52</v>
      </c>
      <c r="B53">
        <v>53.944125</v>
      </c>
      <c r="C53" s="1">
        <f t="shared" si="0"/>
        <v>51.748116297037633</v>
      </c>
      <c r="F53" s="1">
        <f t="shared" si="1"/>
        <v>53.09006264490715</v>
      </c>
    </row>
    <row r="54" spans="1:6" x14ac:dyDescent="0.3">
      <c r="A54">
        <v>53</v>
      </c>
      <c r="B54">
        <v>52.789450000000002</v>
      </c>
      <c r="C54" s="1">
        <f t="shared" si="0"/>
        <v>51.967717167333873</v>
      </c>
      <c r="F54" s="1">
        <f t="shared" si="1"/>
        <v>53.517093822453575</v>
      </c>
    </row>
    <row r="55" spans="1:6" x14ac:dyDescent="0.3">
      <c r="A55">
        <v>54</v>
      </c>
      <c r="B55">
        <v>53.154603000000002</v>
      </c>
      <c r="C55" s="1">
        <f t="shared" si="0"/>
        <v>52.049890450600486</v>
      </c>
      <c r="F55" s="1">
        <f t="shared" si="1"/>
        <v>53.153271911226788</v>
      </c>
    </row>
    <row r="56" spans="1:6" x14ac:dyDescent="0.3">
      <c r="A56">
        <v>55</v>
      </c>
      <c r="B56">
        <v>53.361851999999999</v>
      </c>
      <c r="C56" s="1">
        <f t="shared" si="0"/>
        <v>52.160361705540438</v>
      </c>
      <c r="F56" s="1">
        <f t="shared" si="1"/>
        <v>53.153937455613395</v>
      </c>
    </row>
    <row r="57" spans="1:6" x14ac:dyDescent="0.3">
      <c r="A57">
        <v>56</v>
      </c>
      <c r="B57">
        <v>53.263162999999999</v>
      </c>
      <c r="C57" s="1">
        <f t="shared" si="0"/>
        <v>52.2805107349864</v>
      </c>
      <c r="F57" s="1">
        <f t="shared" si="1"/>
        <v>53.257894727806701</v>
      </c>
    </row>
    <row r="58" spans="1:6" x14ac:dyDescent="0.3">
      <c r="A58">
        <v>57</v>
      </c>
      <c r="B58">
        <v>53.500017999999997</v>
      </c>
      <c r="C58" s="1">
        <f t="shared" si="0"/>
        <v>52.378775961487761</v>
      </c>
      <c r="F58" s="1">
        <f t="shared" si="1"/>
        <v>53.260528863903346</v>
      </c>
    </row>
    <row r="59" spans="1:6" x14ac:dyDescent="0.3">
      <c r="A59">
        <v>58</v>
      </c>
      <c r="B59">
        <v>52.838794999999998</v>
      </c>
      <c r="C59" s="1">
        <f t="shared" si="0"/>
        <v>52.490900165338985</v>
      </c>
      <c r="F59" s="1">
        <f t="shared" si="1"/>
        <v>53.380273431951672</v>
      </c>
    </row>
    <row r="60" spans="1:6" x14ac:dyDescent="0.3">
      <c r="A60">
        <v>59</v>
      </c>
      <c r="B60">
        <v>53.993468999999997</v>
      </c>
      <c r="C60" s="1">
        <f t="shared" si="0"/>
        <v>52.525689648805084</v>
      </c>
      <c r="F60" s="1">
        <f t="shared" si="1"/>
        <v>53.109534215975835</v>
      </c>
    </row>
    <row r="61" spans="1:6" x14ac:dyDescent="0.3">
      <c r="A61">
        <v>60</v>
      </c>
      <c r="B61">
        <v>54.329017</v>
      </c>
      <c r="C61" s="1">
        <f t="shared" si="0"/>
        <v>52.672467583924572</v>
      </c>
      <c r="F61" s="1">
        <f t="shared" si="1"/>
        <v>53.551501607987916</v>
      </c>
    </row>
    <row r="62" spans="1:6" x14ac:dyDescent="0.3">
      <c r="A62">
        <v>61</v>
      </c>
      <c r="B62">
        <v>54.506658999999999</v>
      </c>
      <c r="C62" s="1">
        <f t="shared" si="0"/>
        <v>52.838122525532121</v>
      </c>
      <c r="F62" s="1">
        <f t="shared" si="1"/>
        <v>53.940259303993955</v>
      </c>
    </row>
    <row r="63" spans="1:6" x14ac:dyDescent="0.3">
      <c r="A63">
        <v>62</v>
      </c>
      <c r="B63">
        <v>54.842207000000002</v>
      </c>
      <c r="C63" s="1">
        <f t="shared" si="0"/>
        <v>53.004976172978914</v>
      </c>
      <c r="F63" s="1">
        <f t="shared" si="1"/>
        <v>54.223459151996977</v>
      </c>
    </row>
    <row r="64" spans="1:6" x14ac:dyDescent="0.3">
      <c r="A64">
        <v>63</v>
      </c>
      <c r="B64">
        <v>54.704040999999997</v>
      </c>
      <c r="C64" s="1">
        <f t="shared" si="0"/>
        <v>53.188699255681023</v>
      </c>
      <c r="F64" s="1">
        <f t="shared" si="1"/>
        <v>54.532833075998489</v>
      </c>
    </row>
    <row r="65" spans="1:6" x14ac:dyDescent="0.3">
      <c r="A65">
        <v>64</v>
      </c>
      <c r="B65">
        <v>53.845435999999999</v>
      </c>
      <c r="C65" s="1">
        <f t="shared" si="0"/>
        <v>53.340233430112917</v>
      </c>
      <c r="F65" s="1">
        <f t="shared" si="1"/>
        <v>54.618437037999243</v>
      </c>
    </row>
    <row r="66" spans="1:6" x14ac:dyDescent="0.3">
      <c r="A66">
        <v>65</v>
      </c>
      <c r="B66">
        <v>54.398099999999999</v>
      </c>
      <c r="C66" s="1">
        <f t="shared" si="0"/>
        <v>53.390753687101629</v>
      </c>
      <c r="F66" s="1">
        <f t="shared" si="1"/>
        <v>54.231936518999618</v>
      </c>
    </row>
    <row r="67" spans="1:6" x14ac:dyDescent="0.3">
      <c r="A67">
        <v>66</v>
      </c>
      <c r="B67">
        <v>53.746744</v>
      </c>
      <c r="C67" s="1">
        <f t="shared" si="0"/>
        <v>53.491488318391468</v>
      </c>
      <c r="F67" s="1">
        <f t="shared" si="1"/>
        <v>54.315018259499809</v>
      </c>
    </row>
    <row r="68" spans="1:6" x14ac:dyDescent="0.3">
      <c r="A68">
        <v>67</v>
      </c>
      <c r="B68">
        <v>53.707267000000002</v>
      </c>
      <c r="C68" s="1">
        <f t="shared" ref="C68:C131" si="2">$D$1*B67+(1-$D$1)*C67</f>
        <v>53.51701388655232</v>
      </c>
      <c r="F68" s="1">
        <f t="shared" si="1"/>
        <v>54.030881129749901</v>
      </c>
    </row>
    <row r="69" spans="1:6" x14ac:dyDescent="0.3">
      <c r="A69">
        <v>68</v>
      </c>
      <c r="B69">
        <v>53.598709999999997</v>
      </c>
      <c r="C69" s="1">
        <f t="shared" si="2"/>
        <v>53.53603919789709</v>
      </c>
      <c r="F69" s="1">
        <f t="shared" ref="F69:F132" si="3">$G$1*B68+(1-$G$1)*F68</f>
        <v>53.869074064874951</v>
      </c>
    </row>
    <row r="70" spans="1:6" x14ac:dyDescent="0.3">
      <c r="A70">
        <v>69</v>
      </c>
      <c r="B70">
        <v>53.934258</v>
      </c>
      <c r="C70" s="1">
        <f t="shared" si="2"/>
        <v>53.542306278107382</v>
      </c>
      <c r="F70" s="1">
        <f t="shared" si="3"/>
        <v>53.733892032437474</v>
      </c>
    </row>
    <row r="71" spans="1:6" x14ac:dyDescent="0.3">
      <c r="A71">
        <v>70</v>
      </c>
      <c r="B71">
        <v>54.625087000000001</v>
      </c>
      <c r="C71" s="1">
        <f t="shared" si="2"/>
        <v>53.581501450296649</v>
      </c>
      <c r="F71" s="1">
        <f t="shared" si="3"/>
        <v>53.834075016218733</v>
      </c>
    </row>
    <row r="72" spans="1:6" x14ac:dyDescent="0.3">
      <c r="A72">
        <v>71</v>
      </c>
      <c r="B72">
        <v>54.634957999999997</v>
      </c>
      <c r="C72" s="1">
        <f t="shared" si="2"/>
        <v>53.685860005266989</v>
      </c>
      <c r="F72" s="1">
        <f t="shared" si="3"/>
        <v>54.229581008109363</v>
      </c>
    </row>
    <row r="73" spans="1:6" x14ac:dyDescent="0.3">
      <c r="A73">
        <v>72</v>
      </c>
      <c r="B73">
        <v>54.921160999999998</v>
      </c>
      <c r="C73" s="1">
        <f t="shared" si="2"/>
        <v>53.780769804740288</v>
      </c>
      <c r="F73" s="1">
        <f t="shared" si="3"/>
        <v>54.43226950405468</v>
      </c>
    </row>
    <row r="74" spans="1:6" x14ac:dyDescent="0.3">
      <c r="A74">
        <v>73</v>
      </c>
      <c r="B74">
        <v>55.720550000000003</v>
      </c>
      <c r="C74" s="1">
        <f t="shared" si="2"/>
        <v>53.894808924266258</v>
      </c>
      <c r="F74" s="1">
        <f t="shared" si="3"/>
        <v>54.676715252027336</v>
      </c>
    </row>
    <row r="75" spans="1:6" x14ac:dyDescent="0.3">
      <c r="A75">
        <v>74</v>
      </c>
      <c r="B75">
        <v>55.651466999999997</v>
      </c>
      <c r="C75" s="1">
        <f t="shared" si="2"/>
        <v>54.077383031839631</v>
      </c>
      <c r="F75" s="1">
        <f t="shared" si="3"/>
        <v>55.198632626013669</v>
      </c>
    </row>
    <row r="76" spans="1:6" x14ac:dyDescent="0.3">
      <c r="A76">
        <v>75</v>
      </c>
      <c r="B76">
        <v>54.861944999999999</v>
      </c>
      <c r="C76" s="1">
        <f t="shared" si="2"/>
        <v>54.234791428655669</v>
      </c>
      <c r="F76" s="1">
        <f t="shared" si="3"/>
        <v>55.425049813006837</v>
      </c>
    </row>
    <row r="77" spans="1:6" x14ac:dyDescent="0.3">
      <c r="A77">
        <v>76</v>
      </c>
      <c r="B77">
        <v>55.049455000000002</v>
      </c>
      <c r="C77" s="1">
        <f t="shared" si="2"/>
        <v>54.297506785790105</v>
      </c>
      <c r="F77" s="1">
        <f t="shared" si="3"/>
        <v>55.143497406503414</v>
      </c>
    </row>
    <row r="78" spans="1:6" x14ac:dyDescent="0.3">
      <c r="A78">
        <v>77</v>
      </c>
      <c r="B78">
        <v>51.101843000000002</v>
      </c>
      <c r="C78" s="1">
        <f t="shared" si="2"/>
        <v>54.372701607211091</v>
      </c>
      <c r="F78" s="1">
        <f t="shared" si="3"/>
        <v>55.096476203251711</v>
      </c>
    </row>
    <row r="79" spans="1:6" x14ac:dyDescent="0.3">
      <c r="A79">
        <v>78</v>
      </c>
      <c r="B79">
        <v>51.427523000000001</v>
      </c>
      <c r="C79" s="1">
        <f t="shared" si="2"/>
        <v>54.045615746489986</v>
      </c>
      <c r="F79" s="1">
        <f t="shared" si="3"/>
        <v>53.099159601625857</v>
      </c>
    </row>
    <row r="80" spans="1:6" x14ac:dyDescent="0.3">
      <c r="A80">
        <v>79</v>
      </c>
      <c r="B80">
        <v>50.766295999999997</v>
      </c>
      <c r="C80" s="1">
        <f t="shared" si="2"/>
        <v>53.78380647184099</v>
      </c>
      <c r="F80" s="1">
        <f t="shared" si="3"/>
        <v>52.263341300812925</v>
      </c>
    </row>
    <row r="81" spans="1:6" x14ac:dyDescent="0.3">
      <c r="A81">
        <v>80</v>
      </c>
      <c r="B81">
        <v>50.272843999999999</v>
      </c>
      <c r="C81" s="1">
        <f t="shared" si="2"/>
        <v>53.482055424656892</v>
      </c>
      <c r="F81" s="1">
        <f t="shared" si="3"/>
        <v>51.514818650406461</v>
      </c>
    </row>
    <row r="82" spans="1:6" x14ac:dyDescent="0.3">
      <c r="A82">
        <v>81</v>
      </c>
      <c r="B82">
        <v>49.246468</v>
      </c>
      <c r="C82" s="1">
        <f t="shared" si="2"/>
        <v>53.161134282191206</v>
      </c>
      <c r="F82" s="1">
        <f t="shared" si="3"/>
        <v>50.89383132520323</v>
      </c>
    </row>
    <row r="83" spans="1:6" x14ac:dyDescent="0.3">
      <c r="A83">
        <v>82</v>
      </c>
      <c r="B83">
        <v>49.216858000000002</v>
      </c>
      <c r="C83" s="1">
        <f t="shared" si="2"/>
        <v>52.769667653972085</v>
      </c>
      <c r="F83" s="1">
        <f t="shared" si="3"/>
        <v>50.070149662601615</v>
      </c>
    </row>
    <row r="84" spans="1:6" x14ac:dyDescent="0.3">
      <c r="A84">
        <v>83</v>
      </c>
      <c r="B84">
        <v>49.947167999999998</v>
      </c>
      <c r="C84" s="1">
        <f t="shared" si="2"/>
        <v>52.414386688574879</v>
      </c>
      <c r="F84" s="1">
        <f t="shared" si="3"/>
        <v>49.643503831300805</v>
      </c>
    </row>
    <row r="85" spans="1:6" x14ac:dyDescent="0.3">
      <c r="A85">
        <v>84</v>
      </c>
      <c r="B85">
        <v>49.128036999999999</v>
      </c>
      <c r="C85" s="1">
        <f t="shared" si="2"/>
        <v>52.167664819717395</v>
      </c>
      <c r="F85" s="1">
        <f t="shared" si="3"/>
        <v>49.795335915650398</v>
      </c>
    </row>
    <row r="86" spans="1:6" x14ac:dyDescent="0.3">
      <c r="A86">
        <v>85</v>
      </c>
      <c r="B86">
        <v>49.216858000000002</v>
      </c>
      <c r="C86" s="1">
        <f t="shared" si="2"/>
        <v>51.863702037745654</v>
      </c>
      <c r="F86" s="1">
        <f t="shared" si="3"/>
        <v>49.461686457825195</v>
      </c>
    </row>
    <row r="87" spans="1:6" x14ac:dyDescent="0.3">
      <c r="A87">
        <v>86</v>
      </c>
      <c r="B87">
        <v>49.285941000000001</v>
      </c>
      <c r="C87" s="1">
        <f t="shared" si="2"/>
        <v>51.599017633971087</v>
      </c>
      <c r="F87" s="1">
        <f t="shared" si="3"/>
        <v>49.339272228912598</v>
      </c>
    </row>
    <row r="88" spans="1:6" x14ac:dyDescent="0.3">
      <c r="A88">
        <v>87</v>
      </c>
      <c r="B88">
        <v>49.730047999999996</v>
      </c>
      <c r="C88" s="1">
        <f t="shared" si="2"/>
        <v>51.367709970573976</v>
      </c>
      <c r="F88" s="1">
        <f t="shared" si="3"/>
        <v>49.3126066144563</v>
      </c>
    </row>
    <row r="89" spans="1:6" x14ac:dyDescent="0.3">
      <c r="A89">
        <v>88</v>
      </c>
      <c r="B89">
        <v>49.414239000000002</v>
      </c>
      <c r="C89" s="1">
        <f t="shared" si="2"/>
        <v>51.203943773516578</v>
      </c>
      <c r="F89" s="1">
        <f t="shared" si="3"/>
        <v>49.521327307228148</v>
      </c>
    </row>
    <row r="90" spans="1:6" x14ac:dyDescent="0.3">
      <c r="A90">
        <v>89</v>
      </c>
      <c r="B90">
        <v>50.351798000000002</v>
      </c>
      <c r="C90" s="1">
        <f t="shared" si="2"/>
        <v>51.024973296164916</v>
      </c>
      <c r="F90" s="1">
        <f t="shared" si="3"/>
        <v>49.467783153614079</v>
      </c>
    </row>
    <row r="91" spans="1:6" x14ac:dyDescent="0.3">
      <c r="A91">
        <v>90</v>
      </c>
      <c r="B91">
        <v>50.381404000000003</v>
      </c>
      <c r="C91" s="1">
        <f t="shared" si="2"/>
        <v>50.957655766548427</v>
      </c>
      <c r="F91" s="1">
        <f t="shared" si="3"/>
        <v>49.90979057680704</v>
      </c>
    </row>
    <row r="92" spans="1:6" x14ac:dyDescent="0.3">
      <c r="A92">
        <v>91</v>
      </c>
      <c r="B92">
        <v>50.835379000000003</v>
      </c>
      <c r="C92" s="1">
        <f t="shared" si="2"/>
        <v>50.900030589893589</v>
      </c>
      <c r="F92" s="1">
        <f t="shared" si="3"/>
        <v>50.145597288403522</v>
      </c>
    </row>
    <row r="93" spans="1:6" x14ac:dyDescent="0.3">
      <c r="A93">
        <v>92</v>
      </c>
      <c r="B93">
        <v>50.411014000000002</v>
      </c>
      <c r="C93" s="1">
        <f t="shared" si="2"/>
        <v>50.893565430904232</v>
      </c>
      <c r="F93" s="1">
        <f t="shared" si="3"/>
        <v>50.490488144201763</v>
      </c>
    </row>
    <row r="94" spans="1:6" x14ac:dyDescent="0.3">
      <c r="A94">
        <v>93</v>
      </c>
      <c r="B94">
        <v>51.151190999999997</v>
      </c>
      <c r="C94" s="1">
        <f t="shared" si="2"/>
        <v>50.84531028781381</v>
      </c>
      <c r="F94" s="1">
        <f t="shared" si="3"/>
        <v>50.450751072100886</v>
      </c>
    </row>
    <row r="95" spans="1:6" x14ac:dyDescent="0.3">
      <c r="A95">
        <v>94</v>
      </c>
      <c r="B95">
        <v>50.197136999999998</v>
      </c>
      <c r="C95" s="1">
        <f t="shared" si="2"/>
        <v>50.875898359032433</v>
      </c>
      <c r="F95" s="1">
        <f t="shared" si="3"/>
        <v>50.800971036050441</v>
      </c>
    </row>
    <row r="96" spans="1:6" x14ac:dyDescent="0.3">
      <c r="A96">
        <v>95</v>
      </c>
      <c r="B96">
        <v>50.495280999999999</v>
      </c>
      <c r="C96" s="1">
        <f t="shared" si="2"/>
        <v>50.808022223129186</v>
      </c>
      <c r="F96" s="1">
        <f t="shared" si="3"/>
        <v>50.49905401802522</v>
      </c>
    </row>
    <row r="97" spans="1:6" x14ac:dyDescent="0.3">
      <c r="A97">
        <v>96</v>
      </c>
      <c r="B97">
        <v>50.008315000000003</v>
      </c>
      <c r="C97" s="1">
        <f t="shared" si="2"/>
        <v>50.776748100816263</v>
      </c>
      <c r="F97" s="1">
        <f t="shared" si="3"/>
        <v>50.497167509012613</v>
      </c>
    </row>
    <row r="98" spans="1:6" x14ac:dyDescent="0.3">
      <c r="A98">
        <v>97</v>
      </c>
      <c r="B98">
        <v>50.306455999999997</v>
      </c>
      <c r="C98" s="1">
        <f t="shared" si="2"/>
        <v>50.699904790734635</v>
      </c>
      <c r="F98" s="1">
        <f t="shared" si="3"/>
        <v>50.252741254506304</v>
      </c>
    </row>
    <row r="99" spans="1:6" x14ac:dyDescent="0.3">
      <c r="A99">
        <v>98</v>
      </c>
      <c r="B99">
        <v>49.720109999999998</v>
      </c>
      <c r="C99" s="1">
        <f t="shared" si="2"/>
        <v>50.660559911661174</v>
      </c>
      <c r="F99" s="1">
        <f t="shared" si="3"/>
        <v>50.279598627253151</v>
      </c>
    </row>
    <row r="100" spans="1:6" x14ac:dyDescent="0.3">
      <c r="A100">
        <v>99</v>
      </c>
      <c r="B100">
        <v>51.270448999999999</v>
      </c>
      <c r="C100" s="1">
        <f t="shared" si="2"/>
        <v>50.566514920495059</v>
      </c>
      <c r="F100" s="1">
        <f t="shared" si="3"/>
        <v>49.999854313626571</v>
      </c>
    </row>
    <row r="101" spans="1:6" x14ac:dyDescent="0.3">
      <c r="A101">
        <v>100</v>
      </c>
      <c r="B101">
        <v>51.797165</v>
      </c>
      <c r="C101" s="1">
        <f t="shared" si="2"/>
        <v>50.636908328445557</v>
      </c>
      <c r="F101" s="1">
        <f t="shared" si="3"/>
        <v>50.635151656813285</v>
      </c>
    </row>
    <row r="102" spans="1:6" x14ac:dyDescent="0.3">
      <c r="A102">
        <v>101</v>
      </c>
      <c r="B102">
        <v>51.56859</v>
      </c>
      <c r="C102" s="1">
        <f t="shared" si="2"/>
        <v>50.752933995600998</v>
      </c>
      <c r="F102" s="1">
        <f t="shared" si="3"/>
        <v>51.216158328406642</v>
      </c>
    </row>
    <row r="103" spans="1:6" x14ac:dyDescent="0.3">
      <c r="A103">
        <v>102</v>
      </c>
      <c r="B103">
        <v>51.995927000000002</v>
      </c>
      <c r="C103" s="1">
        <f t="shared" si="2"/>
        <v>50.834499596040899</v>
      </c>
      <c r="F103" s="1">
        <f t="shared" si="3"/>
        <v>51.392374164203318</v>
      </c>
    </row>
    <row r="104" spans="1:6" x14ac:dyDescent="0.3">
      <c r="A104">
        <v>103</v>
      </c>
      <c r="B104">
        <v>52.671714999999999</v>
      </c>
      <c r="C104" s="1">
        <f t="shared" si="2"/>
        <v>50.950642336436815</v>
      </c>
      <c r="F104" s="1">
        <f t="shared" si="3"/>
        <v>51.694150582101656</v>
      </c>
    </row>
    <row r="105" spans="1:6" x14ac:dyDescent="0.3">
      <c r="A105">
        <v>104</v>
      </c>
      <c r="B105">
        <v>52.522643000000002</v>
      </c>
      <c r="C105" s="1">
        <f t="shared" si="2"/>
        <v>51.122749602793135</v>
      </c>
      <c r="F105" s="1">
        <f t="shared" si="3"/>
        <v>52.182932791050831</v>
      </c>
    </row>
    <row r="106" spans="1:6" x14ac:dyDescent="0.3">
      <c r="A106">
        <v>105</v>
      </c>
      <c r="B106">
        <v>52.154935999999999</v>
      </c>
      <c r="C106" s="1">
        <f t="shared" si="2"/>
        <v>51.26273894251382</v>
      </c>
      <c r="F106" s="1">
        <f t="shared" si="3"/>
        <v>52.352787895525417</v>
      </c>
    </row>
    <row r="107" spans="1:6" x14ac:dyDescent="0.3">
      <c r="A107">
        <v>106</v>
      </c>
      <c r="B107">
        <v>51.469211000000001</v>
      </c>
      <c r="C107" s="1">
        <f t="shared" si="2"/>
        <v>51.351958648262439</v>
      </c>
      <c r="F107" s="1">
        <f t="shared" si="3"/>
        <v>52.253861947762708</v>
      </c>
    </row>
    <row r="108" spans="1:6" x14ac:dyDescent="0.3">
      <c r="A108">
        <v>107</v>
      </c>
      <c r="B108">
        <v>51.807105</v>
      </c>
      <c r="C108" s="1">
        <f t="shared" si="2"/>
        <v>51.363683883436195</v>
      </c>
      <c r="F108" s="1">
        <f t="shared" si="3"/>
        <v>51.861536473881358</v>
      </c>
    </row>
    <row r="109" spans="1:6" x14ac:dyDescent="0.3">
      <c r="A109">
        <v>108</v>
      </c>
      <c r="B109">
        <v>51.777287999999999</v>
      </c>
      <c r="C109" s="1">
        <f t="shared" si="2"/>
        <v>51.408025995092572</v>
      </c>
      <c r="F109" s="1">
        <f t="shared" si="3"/>
        <v>51.834320736940683</v>
      </c>
    </row>
    <row r="110" spans="1:6" x14ac:dyDescent="0.3">
      <c r="A110">
        <v>109</v>
      </c>
      <c r="B110">
        <v>51.717661999999997</v>
      </c>
      <c r="C110" s="1">
        <f t="shared" si="2"/>
        <v>51.444952195583312</v>
      </c>
      <c r="F110" s="1">
        <f t="shared" si="3"/>
        <v>51.805804368470341</v>
      </c>
    </row>
    <row r="111" spans="1:6" x14ac:dyDescent="0.3">
      <c r="A111">
        <v>110</v>
      </c>
      <c r="B111">
        <v>51.300261999999996</v>
      </c>
      <c r="C111" s="1">
        <f t="shared" si="2"/>
        <v>51.472223176024983</v>
      </c>
      <c r="F111" s="1">
        <f t="shared" si="3"/>
        <v>51.761733184235169</v>
      </c>
    </row>
    <row r="112" spans="1:6" x14ac:dyDescent="0.3">
      <c r="A112">
        <v>111</v>
      </c>
      <c r="B112">
        <v>51.16113</v>
      </c>
      <c r="C112" s="1">
        <f t="shared" si="2"/>
        <v>51.455027058422488</v>
      </c>
      <c r="F112" s="1">
        <f t="shared" si="3"/>
        <v>51.530997592117586</v>
      </c>
    </row>
    <row r="113" spans="1:6" x14ac:dyDescent="0.3">
      <c r="A113">
        <v>112</v>
      </c>
      <c r="B113">
        <v>49.829428999999998</v>
      </c>
      <c r="C113" s="1">
        <f t="shared" si="2"/>
        <v>51.425637352580239</v>
      </c>
      <c r="F113" s="1">
        <f t="shared" si="3"/>
        <v>51.346063796058793</v>
      </c>
    </row>
    <row r="114" spans="1:6" x14ac:dyDescent="0.3">
      <c r="A114">
        <v>113</v>
      </c>
      <c r="B114">
        <v>49.521352</v>
      </c>
      <c r="C114" s="1">
        <f t="shared" si="2"/>
        <v>51.266016517322214</v>
      </c>
      <c r="F114" s="1">
        <f t="shared" si="3"/>
        <v>50.587746398029395</v>
      </c>
    </row>
    <row r="115" spans="1:6" x14ac:dyDescent="0.3">
      <c r="A115">
        <v>114</v>
      </c>
      <c r="B115">
        <v>49.382216</v>
      </c>
      <c r="C115" s="1">
        <f t="shared" si="2"/>
        <v>51.091550065589992</v>
      </c>
      <c r="F115" s="1">
        <f t="shared" si="3"/>
        <v>50.054549199014701</v>
      </c>
    </row>
    <row r="116" spans="1:6" x14ac:dyDescent="0.3">
      <c r="A116">
        <v>115</v>
      </c>
      <c r="B116">
        <v>50.077880999999998</v>
      </c>
      <c r="C116" s="1">
        <f t="shared" si="2"/>
        <v>50.920616659030991</v>
      </c>
      <c r="F116" s="1">
        <f t="shared" si="3"/>
        <v>49.718382599507351</v>
      </c>
    </row>
    <row r="117" spans="1:6" x14ac:dyDescent="0.3">
      <c r="A117">
        <v>116</v>
      </c>
      <c r="B117">
        <v>49.819493000000001</v>
      </c>
      <c r="C117" s="1">
        <f t="shared" si="2"/>
        <v>50.836343093127894</v>
      </c>
      <c r="F117" s="1">
        <f t="shared" si="3"/>
        <v>49.898131799753671</v>
      </c>
    </row>
    <row r="118" spans="1:6" x14ac:dyDescent="0.3">
      <c r="A118">
        <v>117</v>
      </c>
      <c r="B118">
        <v>49.759863000000003</v>
      </c>
      <c r="C118" s="1">
        <f t="shared" si="2"/>
        <v>50.734658083815106</v>
      </c>
      <c r="F118" s="1">
        <f t="shared" si="3"/>
        <v>49.85881239987684</v>
      </c>
    </row>
    <row r="119" spans="1:6" x14ac:dyDescent="0.3">
      <c r="A119">
        <v>118</v>
      </c>
      <c r="B119">
        <v>50.872925000000002</v>
      </c>
      <c r="C119" s="1">
        <f t="shared" si="2"/>
        <v>50.637178575433602</v>
      </c>
      <c r="F119" s="1">
        <f t="shared" si="3"/>
        <v>49.809337699938425</v>
      </c>
    </row>
    <row r="120" spans="1:6" x14ac:dyDescent="0.3">
      <c r="A120">
        <v>119</v>
      </c>
      <c r="B120">
        <v>50.674166999999997</v>
      </c>
      <c r="C120" s="1">
        <f t="shared" si="2"/>
        <v>50.660753217890246</v>
      </c>
      <c r="F120" s="1">
        <f t="shared" si="3"/>
        <v>50.341131349969217</v>
      </c>
    </row>
    <row r="121" spans="1:6" x14ac:dyDescent="0.3">
      <c r="A121">
        <v>120</v>
      </c>
      <c r="B121">
        <v>51.588465999999997</v>
      </c>
      <c r="C121" s="1">
        <f t="shared" si="2"/>
        <v>50.662094596101227</v>
      </c>
      <c r="F121" s="1">
        <f t="shared" si="3"/>
        <v>50.507649174984607</v>
      </c>
    </row>
    <row r="122" spans="1:6" x14ac:dyDescent="0.3">
      <c r="A122">
        <v>121</v>
      </c>
      <c r="B122">
        <v>49.521352</v>
      </c>
      <c r="C122" s="1">
        <f t="shared" si="2"/>
        <v>50.754731736491109</v>
      </c>
      <c r="F122" s="1">
        <f t="shared" si="3"/>
        <v>51.048057587492302</v>
      </c>
    </row>
    <row r="123" spans="1:6" x14ac:dyDescent="0.3">
      <c r="A123">
        <v>122</v>
      </c>
      <c r="B123">
        <v>48.130021999999997</v>
      </c>
      <c r="C123" s="1">
        <f t="shared" si="2"/>
        <v>50.631393762842002</v>
      </c>
      <c r="F123" s="1">
        <f t="shared" si="3"/>
        <v>50.284704793746151</v>
      </c>
    </row>
    <row r="124" spans="1:6" x14ac:dyDescent="0.3">
      <c r="A124">
        <v>123</v>
      </c>
      <c r="B124">
        <v>49.133764999999997</v>
      </c>
      <c r="C124" s="1">
        <f t="shared" si="2"/>
        <v>50.381256586557804</v>
      </c>
      <c r="F124" s="1">
        <f t="shared" si="3"/>
        <v>49.207363396873077</v>
      </c>
    </row>
    <row r="125" spans="1:6" x14ac:dyDescent="0.3">
      <c r="A125">
        <v>124</v>
      </c>
      <c r="B125">
        <v>50.226953000000002</v>
      </c>
      <c r="C125" s="1">
        <f t="shared" si="2"/>
        <v>50.256507427902022</v>
      </c>
      <c r="F125" s="1">
        <f t="shared" si="3"/>
        <v>49.170564198436537</v>
      </c>
    </row>
    <row r="126" spans="1:6" x14ac:dyDescent="0.3">
      <c r="A126">
        <v>125</v>
      </c>
      <c r="B126">
        <v>50.853048000000001</v>
      </c>
      <c r="C126" s="1">
        <f t="shared" si="2"/>
        <v>50.253551985111827</v>
      </c>
      <c r="F126" s="1">
        <f t="shared" si="3"/>
        <v>49.698758599218266</v>
      </c>
    </row>
    <row r="127" spans="1:6" x14ac:dyDescent="0.3">
      <c r="A127">
        <v>126</v>
      </c>
      <c r="B127">
        <v>50.843111999999998</v>
      </c>
      <c r="C127" s="1">
        <f t="shared" si="2"/>
        <v>50.313501586600651</v>
      </c>
      <c r="F127" s="1">
        <f t="shared" si="3"/>
        <v>50.275903299609134</v>
      </c>
    </row>
    <row r="128" spans="1:6" x14ac:dyDescent="0.3">
      <c r="A128">
        <v>127</v>
      </c>
      <c r="B128">
        <v>50.853048000000001</v>
      </c>
      <c r="C128" s="1">
        <f t="shared" si="2"/>
        <v>50.366462627940592</v>
      </c>
      <c r="F128" s="1">
        <f t="shared" si="3"/>
        <v>50.559507649804566</v>
      </c>
    </row>
    <row r="129" spans="1:6" x14ac:dyDescent="0.3">
      <c r="A129">
        <v>128</v>
      </c>
      <c r="B129">
        <v>51.061751000000001</v>
      </c>
      <c r="C129" s="1">
        <f t="shared" si="2"/>
        <v>50.415121165146537</v>
      </c>
      <c r="F129" s="1">
        <f t="shared" si="3"/>
        <v>50.706277824902287</v>
      </c>
    </row>
    <row r="130" spans="1:6" x14ac:dyDescent="0.3">
      <c r="A130">
        <v>129</v>
      </c>
      <c r="B130">
        <v>51.061751000000001</v>
      </c>
      <c r="C130" s="1">
        <f t="shared" si="2"/>
        <v>50.479784148631886</v>
      </c>
      <c r="F130" s="1">
        <f t="shared" si="3"/>
        <v>50.884014412451144</v>
      </c>
    </row>
    <row r="131" spans="1:6" x14ac:dyDescent="0.3">
      <c r="A131">
        <v>130</v>
      </c>
      <c r="B131">
        <v>51.976050000000001</v>
      </c>
      <c r="C131" s="1">
        <f t="shared" si="2"/>
        <v>50.5379808337687</v>
      </c>
      <c r="F131" s="1">
        <f t="shared" si="3"/>
        <v>50.972882706225576</v>
      </c>
    </row>
    <row r="132" spans="1:6" x14ac:dyDescent="0.3">
      <c r="A132">
        <v>131</v>
      </c>
      <c r="B132">
        <v>52.264254999999999</v>
      </c>
      <c r="C132" s="1">
        <f t="shared" ref="C132:C141" si="4">$D$1*B131+(1-$D$1)*C131</f>
        <v>50.681787750391834</v>
      </c>
      <c r="F132" s="1">
        <f t="shared" si="3"/>
        <v>51.474466353112788</v>
      </c>
    </row>
    <row r="133" spans="1:6" x14ac:dyDescent="0.3">
      <c r="A133">
        <v>132</v>
      </c>
      <c r="B133">
        <v>52.880412999999997</v>
      </c>
      <c r="C133" s="1">
        <f t="shared" si="4"/>
        <v>50.840034475352653</v>
      </c>
      <c r="F133" s="1">
        <f t="shared" ref="F133:F142" si="5">$G$1*B132+(1-$G$1)*F132</f>
        <v>51.869360676556397</v>
      </c>
    </row>
    <row r="134" spans="1:6" x14ac:dyDescent="0.3">
      <c r="A134">
        <v>133</v>
      </c>
      <c r="B134">
        <v>53.178553999999998</v>
      </c>
      <c r="C134" s="1">
        <f t="shared" si="4"/>
        <v>51.044072327817389</v>
      </c>
      <c r="F134" s="1">
        <f t="shared" si="5"/>
        <v>52.374886838278201</v>
      </c>
    </row>
    <row r="135" spans="1:6" x14ac:dyDescent="0.3">
      <c r="A135">
        <v>134</v>
      </c>
      <c r="B135">
        <v>53.407133000000002</v>
      </c>
      <c r="C135" s="1">
        <f t="shared" si="4"/>
        <v>51.257520495035649</v>
      </c>
      <c r="F135" s="1">
        <f t="shared" si="5"/>
        <v>52.776720419139096</v>
      </c>
    </row>
    <row r="136" spans="1:6" x14ac:dyDescent="0.3">
      <c r="A136">
        <v>135</v>
      </c>
      <c r="B136">
        <v>53.367379999999997</v>
      </c>
      <c r="C136" s="1">
        <f t="shared" si="4"/>
        <v>51.472481745532093</v>
      </c>
      <c r="F136" s="1">
        <f t="shared" si="5"/>
        <v>53.091926709569549</v>
      </c>
    </row>
    <row r="137" spans="1:6" x14ac:dyDescent="0.3">
      <c r="A137">
        <v>136</v>
      </c>
      <c r="B137">
        <v>53.625768000000001</v>
      </c>
      <c r="C137" s="1">
        <f t="shared" si="4"/>
        <v>51.661971570978892</v>
      </c>
      <c r="F137" s="1">
        <f t="shared" si="5"/>
        <v>53.229653354784773</v>
      </c>
    </row>
    <row r="138" spans="1:6" x14ac:dyDescent="0.3">
      <c r="A138">
        <v>137</v>
      </c>
      <c r="B138">
        <v>52.761158000000002</v>
      </c>
      <c r="C138" s="1">
        <f t="shared" si="4"/>
        <v>51.858351213881001</v>
      </c>
      <c r="F138" s="1">
        <f t="shared" si="5"/>
        <v>53.427710677392383</v>
      </c>
    </row>
    <row r="139" spans="1:6" x14ac:dyDescent="0.3">
      <c r="A139">
        <v>138</v>
      </c>
      <c r="B139">
        <v>55.563690000000001</v>
      </c>
      <c r="C139" s="1">
        <f t="shared" si="4"/>
        <v>51.948631892492898</v>
      </c>
      <c r="F139" s="1">
        <f t="shared" si="5"/>
        <v>53.094434338696189</v>
      </c>
    </row>
    <row r="140" spans="1:6" x14ac:dyDescent="0.3">
      <c r="A140">
        <v>139</v>
      </c>
      <c r="B140">
        <v>55.454371000000002</v>
      </c>
      <c r="C140" s="1">
        <f t="shared" si="4"/>
        <v>52.310137703243612</v>
      </c>
      <c r="F140" s="1">
        <f t="shared" si="5"/>
        <v>54.329062169348092</v>
      </c>
    </row>
    <row r="141" spans="1:6" x14ac:dyDescent="0.3">
      <c r="A141">
        <v>140</v>
      </c>
      <c r="B141">
        <v>56.219602000000002</v>
      </c>
      <c r="C141" s="1">
        <f t="shared" si="4"/>
        <v>52.624561032919253</v>
      </c>
      <c r="F141" s="1">
        <f t="shared" si="5"/>
        <v>54.891716584674043</v>
      </c>
    </row>
    <row r="142" spans="1:6" x14ac:dyDescent="0.3">
      <c r="C142" s="1">
        <f>$D$1*B141+(1-$D$1)*C141</f>
        <v>52.984065129627325</v>
      </c>
      <c r="F142" s="1">
        <f t="shared" si="5"/>
        <v>55.555659292337026</v>
      </c>
    </row>
    <row r="182" spans="3:3" x14ac:dyDescent="0.3">
      <c r="C182" s="1"/>
    </row>
    <row r="183" spans="3:3" x14ac:dyDescent="0.3">
      <c r="C183" s="1"/>
    </row>
    <row r="184" spans="3:3" x14ac:dyDescent="0.3">
      <c r="C184" s="1"/>
    </row>
    <row r="185" spans="3:3" x14ac:dyDescent="0.3">
      <c r="C185" s="1"/>
    </row>
    <row r="186" spans="3:3" x14ac:dyDescent="0.3">
      <c r="C186" s="1"/>
    </row>
    <row r="187" spans="3:3" x14ac:dyDescent="0.3">
      <c r="C187" s="1"/>
    </row>
    <row r="188" spans="3:3" x14ac:dyDescent="0.3">
      <c r="C188" s="1"/>
    </row>
    <row r="189" spans="3:3" x14ac:dyDescent="0.3">
      <c r="C189" s="1"/>
    </row>
    <row r="190" spans="3:3" x14ac:dyDescent="0.3">
      <c r="C190" s="1"/>
    </row>
    <row r="191" spans="3:3" x14ac:dyDescent="0.3">
      <c r="C191" s="1"/>
    </row>
    <row r="192" spans="3:3" x14ac:dyDescent="0.3">
      <c r="C192" s="1"/>
    </row>
    <row r="193" spans="3:3" x14ac:dyDescent="0.3">
      <c r="C193" s="1"/>
    </row>
    <row r="194" spans="3:3" x14ac:dyDescent="0.3">
      <c r="C194" s="1"/>
    </row>
    <row r="195" spans="3:3" x14ac:dyDescent="0.3">
      <c r="C195" s="1"/>
    </row>
    <row r="196" spans="3:3" x14ac:dyDescent="0.3">
      <c r="C196" s="1"/>
    </row>
    <row r="197" spans="3:3" x14ac:dyDescent="0.3">
      <c r="C197" s="1"/>
    </row>
    <row r="198" spans="3:3" x14ac:dyDescent="0.3">
      <c r="C198" s="1"/>
    </row>
    <row r="199" spans="3:3" x14ac:dyDescent="0.3">
      <c r="C199" s="1"/>
    </row>
    <row r="200" spans="3:3" x14ac:dyDescent="0.3">
      <c r="C200" s="1"/>
    </row>
    <row r="201" spans="3:3" x14ac:dyDescent="0.3">
      <c r="C201" s="1"/>
    </row>
    <row r="202" spans="3:3" x14ac:dyDescent="0.3">
      <c r="C202" s="1"/>
    </row>
    <row r="203" spans="3:3" x14ac:dyDescent="0.3">
      <c r="C203" s="1"/>
    </row>
    <row r="204" spans="3:3" x14ac:dyDescent="0.3">
      <c r="C204" s="1"/>
    </row>
    <row r="205" spans="3:3" x14ac:dyDescent="0.3">
      <c r="C205" s="1"/>
    </row>
    <row r="206" spans="3:3" x14ac:dyDescent="0.3">
      <c r="C206" s="1"/>
    </row>
    <row r="207" spans="3:3" x14ac:dyDescent="0.3">
      <c r="C207" s="1"/>
    </row>
    <row r="208" spans="3:3" x14ac:dyDescent="0.3">
      <c r="C208" s="1"/>
    </row>
    <row r="209" spans="3:3" x14ac:dyDescent="0.3">
      <c r="C209" s="1"/>
    </row>
    <row r="210" spans="3:3" x14ac:dyDescent="0.3">
      <c r="C210" s="1"/>
    </row>
    <row r="211" spans="3:3" x14ac:dyDescent="0.3">
      <c r="C211" s="1"/>
    </row>
    <row r="212" spans="3:3" x14ac:dyDescent="0.3">
      <c r="C212" s="1"/>
    </row>
    <row r="213" spans="3:3" x14ac:dyDescent="0.3">
      <c r="C213" s="1"/>
    </row>
    <row r="214" spans="3:3" x14ac:dyDescent="0.3">
      <c r="C214" s="1"/>
    </row>
    <row r="215" spans="3:3" x14ac:dyDescent="0.3">
      <c r="C215" s="1"/>
    </row>
    <row r="216" spans="3:3" x14ac:dyDescent="0.3">
      <c r="C216" s="1"/>
    </row>
    <row r="217" spans="3:3" x14ac:dyDescent="0.3">
      <c r="C217" s="1"/>
    </row>
    <row r="218" spans="3:3" x14ac:dyDescent="0.3">
      <c r="C218" s="1"/>
    </row>
    <row r="219" spans="3:3" x14ac:dyDescent="0.3">
      <c r="C219" s="1"/>
    </row>
    <row r="220" spans="3:3" x14ac:dyDescent="0.3">
      <c r="C220" s="1"/>
    </row>
    <row r="221" spans="3:3" x14ac:dyDescent="0.3">
      <c r="C221" s="1"/>
    </row>
    <row r="222" spans="3:3" x14ac:dyDescent="0.3">
      <c r="C222" s="1"/>
    </row>
    <row r="223" spans="3:3" x14ac:dyDescent="0.3">
      <c r="C223" s="1"/>
    </row>
    <row r="224" spans="3:3" x14ac:dyDescent="0.3">
      <c r="C224" s="1"/>
    </row>
    <row r="225" spans="3:3" x14ac:dyDescent="0.3">
      <c r="C225" s="1"/>
    </row>
    <row r="226" spans="3:3" x14ac:dyDescent="0.3">
      <c r="C226" s="1"/>
    </row>
    <row r="227" spans="3:3" x14ac:dyDescent="0.3">
      <c r="C227" s="1"/>
    </row>
    <row r="228" spans="3:3" x14ac:dyDescent="0.3">
      <c r="C228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2"/>
  <sheetViews>
    <sheetView topLeftCell="A13" workbookViewId="0">
      <selection activeCell="K14" sqref="K14"/>
    </sheetView>
  </sheetViews>
  <sheetFormatPr defaultRowHeight="14.4" x14ac:dyDescent="0.3"/>
  <cols>
    <col min="3" max="3" width="18.5546875" customWidth="1"/>
    <col min="4" max="4" width="10.44140625" customWidth="1"/>
    <col min="6" max="7" width="14.109375" customWidth="1"/>
    <col min="12" max="12" width="20.33203125" customWidth="1"/>
    <col min="13" max="13" width="10.44140625" customWidth="1"/>
    <col min="15" max="16" width="14.109375" customWidth="1"/>
  </cols>
  <sheetData>
    <row r="1" spans="1:18" x14ac:dyDescent="0.3">
      <c r="H1">
        <v>0.1</v>
      </c>
      <c r="I1" s="18" t="s">
        <v>42</v>
      </c>
      <c r="Q1">
        <v>0.9</v>
      </c>
      <c r="R1" s="18" t="s">
        <v>42</v>
      </c>
    </row>
    <row r="2" spans="1:18" x14ac:dyDescent="0.3">
      <c r="A2" s="2" t="s">
        <v>17</v>
      </c>
      <c r="B2" s="2" t="s">
        <v>18</v>
      </c>
      <c r="C2" s="8" t="s">
        <v>43</v>
      </c>
      <c r="D2" s="2" t="s">
        <v>31</v>
      </c>
      <c r="E2" s="2" t="s">
        <v>27</v>
      </c>
      <c r="F2" s="15" t="s">
        <v>40</v>
      </c>
      <c r="G2" s="15" t="s">
        <v>41</v>
      </c>
      <c r="H2">
        <v>0.05</v>
      </c>
      <c r="I2" s="18" t="s">
        <v>30</v>
      </c>
      <c r="L2" s="8" t="s">
        <v>38</v>
      </c>
      <c r="M2" s="2" t="s">
        <v>31</v>
      </c>
      <c r="N2" s="2" t="s">
        <v>27</v>
      </c>
      <c r="O2" s="15" t="s">
        <v>40</v>
      </c>
      <c r="P2" s="15" t="s">
        <v>41</v>
      </c>
      <c r="Q2">
        <v>0.05</v>
      </c>
      <c r="R2" s="18" t="s">
        <v>30</v>
      </c>
    </row>
    <row r="3" spans="1:18" x14ac:dyDescent="0.3">
      <c r="A3">
        <v>1</v>
      </c>
      <c r="B3">
        <v>53.696756000000001</v>
      </c>
      <c r="C3" t="e">
        <v>#N/A</v>
      </c>
      <c r="D3" t="e">
        <v>#N/A</v>
      </c>
      <c r="E3" t="e">
        <v>#N/A</v>
      </c>
      <c r="F3" t="e">
        <v>#N/A</v>
      </c>
      <c r="G3" t="e">
        <v>#N/A</v>
      </c>
      <c r="H3" s="19">
        <f>COUNT(C4:C142)-2</f>
        <v>137</v>
      </c>
      <c r="I3" s="18" t="s">
        <v>26</v>
      </c>
      <c r="L3" t="e">
        <v>#N/A</v>
      </c>
      <c r="M3" t="e">
        <v>#N/A</v>
      </c>
      <c r="N3" t="e">
        <v>#N/A</v>
      </c>
      <c r="O3" t="e">
        <v>#N/A</v>
      </c>
      <c r="P3" t="e">
        <v>#N/A</v>
      </c>
      <c r="Q3" s="19">
        <f>COUNT(L4:L142)-2</f>
        <v>137</v>
      </c>
      <c r="R3" s="18" t="s">
        <v>26</v>
      </c>
    </row>
    <row r="4" spans="1:18" x14ac:dyDescent="0.3">
      <c r="A4">
        <v>2</v>
      </c>
      <c r="B4">
        <v>53.941723000000003</v>
      </c>
      <c r="C4" s="1">
        <f>B3</f>
        <v>53.696756000000001</v>
      </c>
      <c r="D4" s="1" t="e">
        <v>#N/A</v>
      </c>
      <c r="E4" s="1" t="e">
        <v>#N/A</v>
      </c>
      <c r="F4" s="1" t="e">
        <v>#N/A</v>
      </c>
      <c r="G4" s="1" t="e">
        <v>#N/A</v>
      </c>
      <c r="H4" s="1"/>
      <c r="L4" s="1">
        <f>B3</f>
        <v>53.696756000000001</v>
      </c>
      <c r="M4" s="1" t="e">
        <v>#N/A</v>
      </c>
      <c r="N4" s="1" t="e">
        <v>#N/A</v>
      </c>
      <c r="O4" s="1" t="e">
        <v>#N/A</v>
      </c>
      <c r="P4" s="1" t="e">
        <v>#N/A</v>
      </c>
      <c r="Q4" s="1"/>
    </row>
    <row r="5" spans="1:18" x14ac:dyDescent="0.3">
      <c r="A5">
        <v>3</v>
      </c>
      <c r="B5">
        <v>52.961855</v>
      </c>
      <c r="C5" s="1">
        <f>$H$1*B4+(1-$H$1)*C4</f>
        <v>53.721252700000001</v>
      </c>
      <c r="D5" s="1" t="e">
        <v>#N/A</v>
      </c>
      <c r="E5" s="1" t="e">
        <v>#N/A</v>
      </c>
      <c r="F5" s="1" t="e">
        <v>#N/A</v>
      </c>
      <c r="G5" s="1" t="e">
        <v>#N/A</v>
      </c>
      <c r="H5" s="1"/>
      <c r="L5" s="1">
        <f>$Q$1*B4+(1-$Q$1)*L4</f>
        <v>53.917226300000003</v>
      </c>
      <c r="M5" s="1" t="e">
        <v>#N/A</v>
      </c>
      <c r="N5" s="1" t="e">
        <v>#N/A</v>
      </c>
      <c r="O5" s="1" t="e">
        <v>#N/A</v>
      </c>
      <c r="P5" s="1" t="e">
        <v>#N/A</v>
      </c>
      <c r="Q5" s="1"/>
    </row>
    <row r="6" spans="1:18" x14ac:dyDescent="0.3">
      <c r="A6">
        <v>4</v>
      </c>
      <c r="B6">
        <v>51.119701999999997</v>
      </c>
      <c r="C6" s="1">
        <f t="shared" ref="C6:C69" si="0">$H$1*B5+(1-$H$1)*C5</f>
        <v>53.645312930000003</v>
      </c>
      <c r="D6" s="1" t="e">
        <v>#N/A</v>
      </c>
      <c r="E6" s="1" t="e">
        <v>#N/A</v>
      </c>
      <c r="F6" s="1" t="e">
        <v>#N/A</v>
      </c>
      <c r="G6" s="1" t="e">
        <v>#N/A</v>
      </c>
      <c r="H6" s="1"/>
      <c r="L6" s="1">
        <f t="shared" ref="L6:L69" si="1">$Q$1*B5+(1-$Q$1)*L5</f>
        <v>53.057392129999997</v>
      </c>
      <c r="M6" s="1" t="e">
        <v>#N/A</v>
      </c>
      <c r="N6" s="1" t="e">
        <v>#N/A</v>
      </c>
      <c r="O6" s="1" t="e">
        <v>#N/A</v>
      </c>
      <c r="P6" s="1" t="e">
        <v>#N/A</v>
      </c>
      <c r="Q6" s="1"/>
    </row>
    <row r="7" spans="1:18" x14ac:dyDescent="0.3">
      <c r="A7">
        <v>5</v>
      </c>
      <c r="B7">
        <v>51.276485000000001</v>
      </c>
      <c r="C7" s="1">
        <f t="shared" si="0"/>
        <v>53.392751837000006</v>
      </c>
      <c r="D7" s="3">
        <f t="shared" ref="D7:D38" si="2">SQRT(SUMXMY2(B4:B6,C4:C6)/3)</f>
        <v>1.5292050513899687</v>
      </c>
      <c r="E7" s="20">
        <f>SQRT(SUMXMY2($B$4:$B$142,$C$4:$C$142)/$H$3)</f>
        <v>1.5942217076191592</v>
      </c>
      <c r="F7" s="1">
        <f>C7-(E7*TINV($H$2,$H$3))</f>
        <v>50.240288073014646</v>
      </c>
      <c r="G7" s="1">
        <f>C7+(E7*TINV($H$2,$H$3))</f>
        <v>56.545215600985365</v>
      </c>
      <c r="H7" s="1"/>
      <c r="I7" s="20"/>
      <c r="L7" s="1">
        <f t="shared" si="1"/>
        <v>51.31347101299999</v>
      </c>
      <c r="M7" s="3">
        <f>SQRT(SUMXMY2(B4:B6,L4:L6)/3)</f>
        <v>1.2553068936654646</v>
      </c>
      <c r="N7" s="20">
        <f>SQRT(SUMXMY2($B$4:$B$142,$C$4:$C$142)/$H$3)</f>
        <v>1.5942217076191592</v>
      </c>
      <c r="O7" s="1">
        <f>L7-(N7*TINV($H$2,$H$3))</f>
        <v>48.161007249014631</v>
      </c>
      <c r="P7" s="1">
        <f>L7+(N7*TINV($H$2,$H$3))</f>
        <v>54.46593477698535</v>
      </c>
      <c r="Q7" s="1"/>
      <c r="R7" s="20"/>
    </row>
    <row r="8" spans="1:18" x14ac:dyDescent="0.3">
      <c r="A8">
        <v>6</v>
      </c>
      <c r="B8">
        <v>51.247086000000003</v>
      </c>
      <c r="C8" s="1">
        <f t="shared" si="0"/>
        <v>53.181125153300009</v>
      </c>
      <c r="D8" s="1">
        <f t="shared" si="2"/>
        <v>1.9522620010205933</v>
      </c>
      <c r="E8" s="20">
        <f t="shared" ref="E8:E71" si="3">SQRT(SUMXMY2($B$4:$B$142,$C$4:$C$142)/$H$3)</f>
        <v>1.5942217076191592</v>
      </c>
      <c r="F8" s="1">
        <f t="shared" ref="F8:F71" si="4">C8-(E8*TINV($H$2,$H$3))</f>
        <v>50.028661389314649</v>
      </c>
      <c r="G8" s="1">
        <f t="shared" ref="G8:G71" si="5">C8+(E8*TINV($H$2,$H$3))</f>
        <v>56.333588917285368</v>
      </c>
      <c r="H8" s="1"/>
      <c r="L8" s="1">
        <f t="shared" si="1"/>
        <v>51.280183601299996</v>
      </c>
      <c r="M8" s="3">
        <f t="shared" ref="M8:M71" si="6">SQRT(SUMXMY2(B5:B7,L5:L7)/3)</f>
        <v>1.2474968705265688</v>
      </c>
      <c r="N8" s="20">
        <f t="shared" ref="N8:N71" si="7">SQRT(SUMXMY2($B$4:$B$142,$C$4:$C$142)/$H$3)</f>
        <v>1.5942217076191592</v>
      </c>
      <c r="O8" s="1">
        <f t="shared" ref="O8:O71" si="8">L8-(N8*TINV($H$2,$H$3))</f>
        <v>48.127719837314636</v>
      </c>
      <c r="P8" s="1">
        <f t="shared" ref="P8:P71" si="9">L8+(N8*TINV($H$2,$H$3))</f>
        <v>54.432647365285355</v>
      </c>
      <c r="Q8" s="1"/>
    </row>
    <row r="9" spans="1:18" x14ac:dyDescent="0.3">
      <c r="A9">
        <v>7</v>
      </c>
      <c r="B9">
        <v>51.717421999999999</v>
      </c>
      <c r="C9" s="1">
        <f t="shared" si="0"/>
        <v>52.987721237970007</v>
      </c>
      <c r="D9" s="1">
        <f t="shared" si="2"/>
        <v>2.2058863178337869</v>
      </c>
      <c r="E9" s="20">
        <f t="shared" si="3"/>
        <v>1.5942217076191592</v>
      </c>
      <c r="F9" s="1">
        <f t="shared" si="4"/>
        <v>49.835257473984647</v>
      </c>
      <c r="G9" s="1">
        <f t="shared" si="5"/>
        <v>56.140185001955366</v>
      </c>
      <c r="H9" s="1"/>
      <c r="L9" s="1">
        <f t="shared" si="1"/>
        <v>51.250395760130004</v>
      </c>
      <c r="M9" s="3">
        <f t="shared" si="6"/>
        <v>1.1190928552878392</v>
      </c>
      <c r="N9" s="20">
        <f t="shared" si="7"/>
        <v>1.5942217076191592</v>
      </c>
      <c r="O9" s="1">
        <f t="shared" si="8"/>
        <v>48.097931996144645</v>
      </c>
      <c r="P9" s="1">
        <f t="shared" si="9"/>
        <v>54.402859524115364</v>
      </c>
      <c r="Q9" s="1"/>
    </row>
    <row r="10" spans="1:18" x14ac:dyDescent="0.3">
      <c r="A10">
        <v>8</v>
      </c>
      <c r="B10">
        <v>50.600372999999998</v>
      </c>
      <c r="C10" s="1">
        <f t="shared" si="0"/>
        <v>52.86069131417301</v>
      </c>
      <c r="D10" s="1">
        <f t="shared" si="2"/>
        <v>1.8104099835737566</v>
      </c>
      <c r="E10" s="20">
        <f t="shared" si="3"/>
        <v>1.5942217076191592</v>
      </c>
      <c r="F10" s="1">
        <f t="shared" si="4"/>
        <v>49.708227550187651</v>
      </c>
      <c r="G10" s="1">
        <f t="shared" si="5"/>
        <v>56.01315507815837</v>
      </c>
      <c r="H10" s="1"/>
      <c r="L10" s="1">
        <f t="shared" si="1"/>
        <v>51.670719376013004</v>
      </c>
      <c r="M10" s="3">
        <f t="shared" si="6"/>
        <v>0.2711561205262597</v>
      </c>
      <c r="N10" s="20">
        <f t="shared" si="7"/>
        <v>1.5942217076191592</v>
      </c>
      <c r="O10" s="1">
        <f t="shared" si="8"/>
        <v>48.518255612027644</v>
      </c>
      <c r="P10" s="1">
        <f t="shared" si="9"/>
        <v>54.823183139998363</v>
      </c>
      <c r="Q10" s="1"/>
    </row>
    <row r="11" spans="1:18" x14ac:dyDescent="0.3">
      <c r="A11">
        <v>9</v>
      </c>
      <c r="B11">
        <v>52.040779999999998</v>
      </c>
      <c r="C11" s="1">
        <f t="shared" si="0"/>
        <v>52.634659482755708</v>
      </c>
      <c r="D11" s="1">
        <f t="shared" si="2"/>
        <v>1.8675479897332863</v>
      </c>
      <c r="E11" s="20">
        <f t="shared" si="3"/>
        <v>1.5942217076191592</v>
      </c>
      <c r="F11" s="1">
        <f t="shared" si="4"/>
        <v>49.482195718770349</v>
      </c>
      <c r="G11" s="1">
        <f t="shared" si="5"/>
        <v>55.787123246741068</v>
      </c>
      <c r="H11" s="1"/>
      <c r="L11" s="1">
        <f t="shared" si="1"/>
        <v>50.7074076376013</v>
      </c>
      <c r="M11" s="3">
        <f t="shared" si="6"/>
        <v>0.67449989488091466</v>
      </c>
      <c r="N11" s="20">
        <f t="shared" si="7"/>
        <v>1.5942217076191592</v>
      </c>
      <c r="O11" s="1">
        <f t="shared" si="8"/>
        <v>47.55494387361594</v>
      </c>
      <c r="P11" s="1">
        <f t="shared" si="9"/>
        <v>53.859871401586659</v>
      </c>
      <c r="Q11" s="1"/>
    </row>
    <row r="12" spans="1:18" x14ac:dyDescent="0.3">
      <c r="A12">
        <v>10</v>
      </c>
      <c r="B12">
        <v>49.963462</v>
      </c>
      <c r="C12" s="1">
        <f t="shared" si="0"/>
        <v>52.575271534480144</v>
      </c>
      <c r="D12" s="1">
        <f t="shared" si="2"/>
        <v>1.5357291292641533</v>
      </c>
      <c r="E12" s="20">
        <f t="shared" si="3"/>
        <v>1.5942217076191592</v>
      </c>
      <c r="F12" s="1">
        <f t="shared" si="4"/>
        <v>49.422807770494785</v>
      </c>
      <c r="G12" s="1">
        <f t="shared" si="5"/>
        <v>55.727735298465504</v>
      </c>
      <c r="H12" s="1"/>
      <c r="L12" s="1">
        <f t="shared" si="1"/>
        <v>51.90744276376013</v>
      </c>
      <c r="M12" s="3">
        <f t="shared" si="6"/>
        <v>1.0233338865655346</v>
      </c>
      <c r="N12" s="20">
        <f t="shared" si="7"/>
        <v>1.5942217076191592</v>
      </c>
      <c r="O12" s="1">
        <f t="shared" si="8"/>
        <v>48.754978999774771</v>
      </c>
      <c r="P12" s="1">
        <f t="shared" si="9"/>
        <v>55.05990652774549</v>
      </c>
      <c r="Q12" s="1"/>
    </row>
    <row r="13" spans="1:18" x14ac:dyDescent="0.3">
      <c r="A13">
        <v>11</v>
      </c>
      <c r="B13">
        <v>49.542118000000002</v>
      </c>
      <c r="C13" s="1">
        <f t="shared" si="0"/>
        <v>52.314090581032126</v>
      </c>
      <c r="D13" s="1">
        <f t="shared" si="2"/>
        <v>2.0234690316241157</v>
      </c>
      <c r="E13" s="20">
        <f t="shared" si="3"/>
        <v>1.5942217076191592</v>
      </c>
      <c r="F13" s="1">
        <f t="shared" si="4"/>
        <v>49.161626817046766</v>
      </c>
      <c r="G13" s="1">
        <f t="shared" si="5"/>
        <v>55.466554345017485</v>
      </c>
      <c r="L13" s="1">
        <f t="shared" si="1"/>
        <v>50.157860076376011</v>
      </c>
      <c r="M13" s="3">
        <f t="shared" si="6"/>
        <v>1.4947223188407808</v>
      </c>
      <c r="N13" s="20">
        <f t="shared" si="7"/>
        <v>1.5942217076191592</v>
      </c>
      <c r="O13" s="1">
        <f t="shared" si="8"/>
        <v>47.005396312390651</v>
      </c>
      <c r="P13" s="1">
        <f t="shared" si="9"/>
        <v>53.31032384036137</v>
      </c>
    </row>
    <row r="14" spans="1:18" x14ac:dyDescent="0.3">
      <c r="A14">
        <v>12</v>
      </c>
      <c r="B14">
        <v>49.767487000000003</v>
      </c>
      <c r="C14" s="1">
        <f t="shared" si="0"/>
        <v>52.036893322928918</v>
      </c>
      <c r="D14" s="1">
        <f t="shared" si="2"/>
        <v>2.2254642867226213</v>
      </c>
      <c r="E14" s="20">
        <f t="shared" si="3"/>
        <v>1.5942217076191592</v>
      </c>
      <c r="F14" s="1">
        <f t="shared" si="4"/>
        <v>48.884429558943559</v>
      </c>
      <c r="G14" s="1">
        <f t="shared" si="5"/>
        <v>55.189357086914278</v>
      </c>
      <c r="L14" s="1">
        <f t="shared" si="1"/>
        <v>49.603692207637607</v>
      </c>
      <c r="M14" s="3">
        <f t="shared" si="6"/>
        <v>1.4066605100139296</v>
      </c>
      <c r="N14" s="20">
        <f t="shared" si="7"/>
        <v>1.5942217076191592</v>
      </c>
      <c r="O14" s="1">
        <f t="shared" si="8"/>
        <v>46.451228443652248</v>
      </c>
      <c r="P14" s="1">
        <f t="shared" si="9"/>
        <v>52.756155971622967</v>
      </c>
    </row>
    <row r="15" spans="1:18" x14ac:dyDescent="0.3">
      <c r="A15">
        <v>13</v>
      </c>
      <c r="B15">
        <v>49.463726999999999</v>
      </c>
      <c r="C15" s="1">
        <f t="shared" si="0"/>
        <v>51.809952690636031</v>
      </c>
      <c r="D15" s="1">
        <f t="shared" si="2"/>
        <v>2.5596605304183746</v>
      </c>
      <c r="E15" s="20">
        <f t="shared" si="3"/>
        <v>1.5942217076191592</v>
      </c>
      <c r="F15" s="1">
        <f t="shared" si="4"/>
        <v>48.657488926650672</v>
      </c>
      <c r="G15" s="1">
        <f t="shared" si="5"/>
        <v>54.96241645462139</v>
      </c>
      <c r="L15" s="1">
        <f t="shared" si="1"/>
        <v>49.75110752076376</v>
      </c>
      <c r="M15" s="3">
        <f t="shared" si="6"/>
        <v>1.1811051672754489</v>
      </c>
      <c r="N15" s="20">
        <f t="shared" si="7"/>
        <v>1.5942217076191592</v>
      </c>
      <c r="O15" s="1">
        <f t="shared" si="8"/>
        <v>46.598643756778401</v>
      </c>
      <c r="P15" s="1">
        <f t="shared" si="9"/>
        <v>52.90357128474912</v>
      </c>
    </row>
    <row r="16" spans="1:18" x14ac:dyDescent="0.3">
      <c r="A16">
        <v>14</v>
      </c>
      <c r="B16">
        <v>51.237288999999997</v>
      </c>
      <c r="C16" s="1">
        <f t="shared" si="0"/>
        <v>51.575330121572428</v>
      </c>
      <c r="D16" s="1">
        <f t="shared" si="2"/>
        <v>2.4724355090978722</v>
      </c>
      <c r="E16" s="20">
        <f t="shared" si="3"/>
        <v>1.5942217076191592</v>
      </c>
      <c r="F16" s="1">
        <f t="shared" si="4"/>
        <v>48.422866357587068</v>
      </c>
      <c r="G16" s="1">
        <f t="shared" si="5"/>
        <v>54.727793885557787</v>
      </c>
      <c r="L16" s="1">
        <f t="shared" si="1"/>
        <v>49.492465052076376</v>
      </c>
      <c r="M16" s="3">
        <f t="shared" si="6"/>
        <v>0.40354867626236846</v>
      </c>
      <c r="N16" s="20">
        <f t="shared" si="7"/>
        <v>1.5942217076191592</v>
      </c>
      <c r="O16" s="1">
        <f t="shared" si="8"/>
        <v>46.340001288091017</v>
      </c>
      <c r="P16" s="1">
        <f t="shared" si="9"/>
        <v>52.644928816061736</v>
      </c>
    </row>
    <row r="17" spans="1:16" x14ac:dyDescent="0.3">
      <c r="A17">
        <v>15</v>
      </c>
      <c r="B17">
        <v>50.747354999999999</v>
      </c>
      <c r="C17" s="1">
        <f t="shared" si="0"/>
        <v>51.541526009415179</v>
      </c>
      <c r="D17" s="1">
        <f t="shared" si="2"/>
        <v>1.8946637212466153</v>
      </c>
      <c r="E17" s="20">
        <f t="shared" si="3"/>
        <v>1.5942217076191592</v>
      </c>
      <c r="F17" s="1">
        <f t="shared" si="4"/>
        <v>48.38906224542982</v>
      </c>
      <c r="G17" s="1">
        <f t="shared" si="5"/>
        <v>54.693989773400538</v>
      </c>
      <c r="L17" s="1">
        <f t="shared" si="1"/>
        <v>51.062806605207641</v>
      </c>
      <c r="M17" s="3">
        <f t="shared" si="6"/>
        <v>1.0253173341242963</v>
      </c>
      <c r="N17" s="20">
        <f t="shared" si="7"/>
        <v>1.5942217076191592</v>
      </c>
      <c r="O17" s="1">
        <f t="shared" si="8"/>
        <v>47.910342841222281</v>
      </c>
      <c r="P17" s="1">
        <f t="shared" si="9"/>
        <v>54.215270369193</v>
      </c>
    </row>
    <row r="18" spans="1:16" x14ac:dyDescent="0.3">
      <c r="A18">
        <v>16</v>
      </c>
      <c r="B18">
        <v>51.119701999999997</v>
      </c>
      <c r="C18" s="1">
        <f t="shared" si="0"/>
        <v>51.462108908473667</v>
      </c>
      <c r="D18" s="1">
        <f t="shared" si="2"/>
        <v>1.4433473113414756</v>
      </c>
      <c r="E18" s="20">
        <f t="shared" si="3"/>
        <v>1.5942217076191592</v>
      </c>
      <c r="F18" s="1">
        <f t="shared" si="4"/>
        <v>48.309645144488307</v>
      </c>
      <c r="G18" s="1">
        <f t="shared" si="5"/>
        <v>54.614572672459026</v>
      </c>
      <c r="L18" s="1">
        <f t="shared" si="1"/>
        <v>50.778900160520763</v>
      </c>
      <c r="M18" s="3">
        <f t="shared" si="6"/>
        <v>1.037064428758776</v>
      </c>
      <c r="N18" s="20">
        <f t="shared" si="7"/>
        <v>1.5942217076191592</v>
      </c>
      <c r="O18" s="1">
        <f t="shared" si="8"/>
        <v>47.626436396535404</v>
      </c>
      <c r="P18" s="1">
        <f t="shared" si="9"/>
        <v>53.931363924506122</v>
      </c>
    </row>
    <row r="19" spans="1:16" x14ac:dyDescent="0.3">
      <c r="A19">
        <v>17</v>
      </c>
      <c r="B19">
        <v>50.188831</v>
      </c>
      <c r="C19" s="1">
        <f t="shared" si="0"/>
        <v>51.427868217626305</v>
      </c>
      <c r="D19" s="1">
        <f t="shared" si="2"/>
        <v>0.5361038093006395</v>
      </c>
      <c r="E19" s="20">
        <f t="shared" si="3"/>
        <v>1.5942217076191592</v>
      </c>
      <c r="F19" s="1">
        <f t="shared" si="4"/>
        <v>48.275404453640945</v>
      </c>
      <c r="G19" s="1">
        <f t="shared" si="5"/>
        <v>54.580331981611664</v>
      </c>
      <c r="L19" s="1">
        <f t="shared" si="1"/>
        <v>51.085621816052068</v>
      </c>
      <c r="M19" s="3">
        <f t="shared" si="6"/>
        <v>1.0424436384873568</v>
      </c>
      <c r="N19" s="20">
        <f t="shared" si="7"/>
        <v>1.5942217076191592</v>
      </c>
      <c r="O19" s="1">
        <f t="shared" si="8"/>
        <v>47.933158052066709</v>
      </c>
      <c r="P19" s="1">
        <f t="shared" si="9"/>
        <v>54.238085580037428</v>
      </c>
    </row>
    <row r="20" spans="1:16" x14ac:dyDescent="0.3">
      <c r="A20">
        <v>18</v>
      </c>
      <c r="B20">
        <v>51.011920000000003</v>
      </c>
      <c r="C20" s="1">
        <f t="shared" si="0"/>
        <v>51.303964495863681</v>
      </c>
      <c r="D20" s="1">
        <f t="shared" si="2"/>
        <v>0.87238433996130327</v>
      </c>
      <c r="E20" s="20">
        <f t="shared" si="3"/>
        <v>1.5942217076191592</v>
      </c>
      <c r="F20" s="1">
        <f t="shared" si="4"/>
        <v>48.151500731878322</v>
      </c>
      <c r="G20" s="1">
        <f t="shared" si="5"/>
        <v>54.456428259849041</v>
      </c>
      <c r="L20" s="1">
        <f t="shared" si="1"/>
        <v>50.278510081605212</v>
      </c>
      <c r="M20" s="3">
        <f t="shared" si="6"/>
        <v>0.58306356908312063</v>
      </c>
      <c r="N20" s="20">
        <f t="shared" si="7"/>
        <v>1.5942217076191592</v>
      </c>
      <c r="O20" s="1">
        <f t="shared" si="8"/>
        <v>47.126046317619853</v>
      </c>
      <c r="P20" s="1">
        <f t="shared" si="9"/>
        <v>53.430973845590572</v>
      </c>
    </row>
    <row r="21" spans="1:16" x14ac:dyDescent="0.3">
      <c r="A21">
        <v>19</v>
      </c>
      <c r="B21">
        <v>53.980918000000003</v>
      </c>
      <c r="C21" s="1">
        <f t="shared" si="0"/>
        <v>51.274760046277322</v>
      </c>
      <c r="D21" s="1">
        <f t="shared" si="2"/>
        <v>0.76108381167864814</v>
      </c>
      <c r="E21" s="20">
        <f t="shared" si="3"/>
        <v>1.5942217076191592</v>
      </c>
      <c r="F21" s="1">
        <f t="shared" si="4"/>
        <v>48.122296282291963</v>
      </c>
      <c r="G21" s="1">
        <f t="shared" si="5"/>
        <v>54.427223810262682</v>
      </c>
      <c r="L21" s="1">
        <f t="shared" si="1"/>
        <v>50.938579008160524</v>
      </c>
      <c r="M21" s="3">
        <f t="shared" si="6"/>
        <v>0.69720149405740128</v>
      </c>
      <c r="N21" s="20">
        <f t="shared" si="7"/>
        <v>1.5942217076191592</v>
      </c>
      <c r="O21" s="1">
        <f t="shared" si="8"/>
        <v>47.786115244175164</v>
      </c>
      <c r="P21" s="1">
        <f t="shared" si="9"/>
        <v>54.091042772145883</v>
      </c>
    </row>
    <row r="22" spans="1:16" x14ac:dyDescent="0.3">
      <c r="A22">
        <v>20</v>
      </c>
      <c r="B22">
        <v>53.608567000000001</v>
      </c>
      <c r="C22" s="1">
        <f t="shared" si="0"/>
        <v>51.545375841649594</v>
      </c>
      <c r="D22" s="1">
        <f t="shared" si="2"/>
        <v>1.7266339203513803</v>
      </c>
      <c r="E22" s="20">
        <f t="shared" si="3"/>
        <v>1.5942217076191592</v>
      </c>
      <c r="F22" s="1">
        <f t="shared" si="4"/>
        <v>48.392912077664235</v>
      </c>
      <c r="G22" s="1">
        <f t="shared" si="5"/>
        <v>54.697839605634954</v>
      </c>
      <c r="L22" s="1">
        <f t="shared" si="1"/>
        <v>53.676684100816061</v>
      </c>
      <c r="M22" s="3">
        <f t="shared" si="6"/>
        <v>1.8795345538565345</v>
      </c>
      <c r="N22" s="20">
        <f t="shared" si="7"/>
        <v>1.5942217076191592</v>
      </c>
      <c r="O22" s="1">
        <f t="shared" si="8"/>
        <v>50.524220336830702</v>
      </c>
      <c r="P22" s="1">
        <f t="shared" si="9"/>
        <v>56.829147864801421</v>
      </c>
    </row>
    <row r="23" spans="1:16" x14ac:dyDescent="0.3">
      <c r="A23">
        <v>21</v>
      </c>
      <c r="B23">
        <v>51.932994000000001</v>
      </c>
      <c r="C23" s="1">
        <f t="shared" si="0"/>
        <v>51.751694957484638</v>
      </c>
      <c r="D23" s="1">
        <f t="shared" si="2"/>
        <v>1.9719143502322887</v>
      </c>
      <c r="E23" s="20">
        <f t="shared" si="3"/>
        <v>1.5942217076191592</v>
      </c>
      <c r="F23" s="1">
        <f t="shared" si="4"/>
        <v>48.599231193499278</v>
      </c>
      <c r="G23" s="1">
        <f t="shared" si="5"/>
        <v>54.904158721469997</v>
      </c>
      <c r="L23" s="1">
        <f t="shared" si="1"/>
        <v>53.615378710081607</v>
      </c>
      <c r="M23" s="3">
        <f t="shared" si="6"/>
        <v>1.807240676564718</v>
      </c>
      <c r="N23" s="20">
        <f t="shared" si="7"/>
        <v>1.5942217076191592</v>
      </c>
      <c r="O23" s="1">
        <f t="shared" si="8"/>
        <v>50.462914946096248</v>
      </c>
      <c r="P23" s="1">
        <f t="shared" si="9"/>
        <v>56.767842474066967</v>
      </c>
    </row>
    <row r="24" spans="1:16" x14ac:dyDescent="0.3">
      <c r="A24">
        <v>22</v>
      </c>
      <c r="B24">
        <v>51.109904999999998</v>
      </c>
      <c r="C24" s="1">
        <f t="shared" si="0"/>
        <v>51.769824861736176</v>
      </c>
      <c r="D24" s="1">
        <f t="shared" si="2"/>
        <v>1.9674787562774179</v>
      </c>
      <c r="E24" s="20">
        <f t="shared" si="3"/>
        <v>1.5942217076191592</v>
      </c>
      <c r="F24" s="1">
        <f t="shared" si="4"/>
        <v>48.617361097750816</v>
      </c>
      <c r="G24" s="1">
        <f t="shared" si="5"/>
        <v>54.922288625721535</v>
      </c>
      <c r="L24" s="1">
        <f t="shared" si="1"/>
        <v>52.10123247100816</v>
      </c>
      <c r="M24" s="3">
        <f t="shared" si="6"/>
        <v>2.0075594464761446</v>
      </c>
      <c r="N24" s="20">
        <f t="shared" si="7"/>
        <v>1.5942217076191592</v>
      </c>
      <c r="O24" s="1">
        <f t="shared" si="8"/>
        <v>48.948768707022801</v>
      </c>
      <c r="P24" s="1">
        <f t="shared" si="9"/>
        <v>55.253696234993519</v>
      </c>
    </row>
    <row r="25" spans="1:16" x14ac:dyDescent="0.3">
      <c r="A25">
        <v>23</v>
      </c>
      <c r="B25">
        <v>50.953125999999997</v>
      </c>
      <c r="C25" s="1">
        <f t="shared" si="0"/>
        <v>51.703832875562561</v>
      </c>
      <c r="D25" s="1">
        <f t="shared" si="2"/>
        <v>1.2550061517281066</v>
      </c>
      <c r="E25" s="20">
        <f t="shared" si="3"/>
        <v>1.5942217076191592</v>
      </c>
      <c r="F25" s="1">
        <f t="shared" si="4"/>
        <v>48.551369111577202</v>
      </c>
      <c r="G25" s="1">
        <f t="shared" si="5"/>
        <v>54.856296639547921</v>
      </c>
      <c r="L25" s="1">
        <f t="shared" si="1"/>
        <v>51.209037747100815</v>
      </c>
      <c r="M25" s="3">
        <f t="shared" si="6"/>
        <v>1.1280940278356522</v>
      </c>
      <c r="N25" s="20">
        <f t="shared" si="7"/>
        <v>1.5942217076191592</v>
      </c>
      <c r="O25" s="1">
        <f t="shared" si="8"/>
        <v>48.056573983115456</v>
      </c>
      <c r="P25" s="1">
        <f t="shared" si="9"/>
        <v>54.361501511086175</v>
      </c>
    </row>
    <row r="26" spans="1:16" x14ac:dyDescent="0.3">
      <c r="A26">
        <v>24</v>
      </c>
      <c r="B26">
        <v>49.150168999999998</v>
      </c>
      <c r="C26" s="1">
        <f t="shared" si="0"/>
        <v>51.628762188006306</v>
      </c>
      <c r="D26" s="1">
        <f t="shared" si="2"/>
        <v>0.58649364297429807</v>
      </c>
      <c r="E26" s="20">
        <f t="shared" si="3"/>
        <v>1.5942217076191592</v>
      </c>
      <c r="F26" s="1">
        <f t="shared" si="4"/>
        <v>48.476298424020946</v>
      </c>
      <c r="G26" s="1">
        <f t="shared" si="5"/>
        <v>54.781225951991665</v>
      </c>
      <c r="L26" s="1">
        <f t="shared" si="1"/>
        <v>50.978717174710077</v>
      </c>
      <c r="M26" s="3">
        <f t="shared" si="6"/>
        <v>1.137048707516672</v>
      </c>
      <c r="N26" s="20">
        <f t="shared" si="7"/>
        <v>1.5942217076191592</v>
      </c>
      <c r="O26" s="1">
        <f t="shared" si="8"/>
        <v>47.826253410724718</v>
      </c>
      <c r="P26" s="1">
        <f t="shared" si="9"/>
        <v>54.131180938695437</v>
      </c>
    </row>
    <row r="27" spans="1:16" x14ac:dyDescent="0.3">
      <c r="A27">
        <v>25</v>
      </c>
      <c r="B27">
        <v>48.415269000000002</v>
      </c>
      <c r="C27" s="1">
        <f t="shared" si="0"/>
        <v>51.380902869205677</v>
      </c>
      <c r="D27" s="1">
        <f t="shared" si="2"/>
        <v>1.542992679671777</v>
      </c>
      <c r="E27" s="20">
        <f t="shared" si="3"/>
        <v>1.5942217076191592</v>
      </c>
      <c r="F27" s="1">
        <f t="shared" si="4"/>
        <v>48.228439105220318</v>
      </c>
      <c r="G27" s="1">
        <f t="shared" si="5"/>
        <v>54.533366633191036</v>
      </c>
      <c r="L27" s="1">
        <f t="shared" si="1"/>
        <v>49.333023817471009</v>
      </c>
      <c r="M27" s="3">
        <f t="shared" si="6"/>
        <v>1.2099324229497548</v>
      </c>
      <c r="N27" s="20">
        <f t="shared" si="7"/>
        <v>1.5942217076191592</v>
      </c>
      <c r="O27" s="1">
        <f t="shared" si="8"/>
        <v>46.18056005348565</v>
      </c>
      <c r="P27" s="1">
        <f t="shared" si="9"/>
        <v>52.485487581456368</v>
      </c>
    </row>
    <row r="28" spans="1:16" x14ac:dyDescent="0.3">
      <c r="A28">
        <v>26</v>
      </c>
      <c r="B28">
        <v>48.287885000000003</v>
      </c>
      <c r="C28" s="1">
        <f t="shared" si="0"/>
        <v>51.08433948228511</v>
      </c>
      <c r="D28" s="1">
        <f t="shared" si="2"/>
        <v>2.2731746707213976</v>
      </c>
      <c r="E28" s="20">
        <f t="shared" si="3"/>
        <v>1.5942217076191592</v>
      </c>
      <c r="F28" s="1">
        <f t="shared" si="4"/>
        <v>47.93187571829975</v>
      </c>
      <c r="G28" s="1">
        <f t="shared" si="5"/>
        <v>54.236803246270469</v>
      </c>
      <c r="L28" s="1">
        <f t="shared" si="1"/>
        <v>48.507044481747101</v>
      </c>
      <c r="M28" s="3">
        <f t="shared" si="6"/>
        <v>1.1904275358781811</v>
      </c>
      <c r="N28" s="20">
        <f t="shared" si="7"/>
        <v>1.5942217076191592</v>
      </c>
      <c r="O28" s="1">
        <f t="shared" si="8"/>
        <v>45.354580717761742</v>
      </c>
      <c r="P28" s="1">
        <f t="shared" si="9"/>
        <v>51.659508245732461</v>
      </c>
    </row>
    <row r="29" spans="1:16" x14ac:dyDescent="0.3">
      <c r="A29">
        <v>27</v>
      </c>
      <c r="B29">
        <v>48.709228000000003</v>
      </c>
      <c r="C29" s="1">
        <f t="shared" si="0"/>
        <v>50.804694034056602</v>
      </c>
      <c r="D29" s="1">
        <f t="shared" si="2"/>
        <v>2.7543036693692993</v>
      </c>
      <c r="E29" s="20">
        <f t="shared" si="3"/>
        <v>1.5942217076191592</v>
      </c>
      <c r="F29" s="1">
        <f t="shared" si="4"/>
        <v>47.652230270071243</v>
      </c>
      <c r="G29" s="1">
        <f t="shared" si="5"/>
        <v>53.957157798041962</v>
      </c>
      <c r="L29" s="1">
        <f t="shared" si="1"/>
        <v>48.309800948174711</v>
      </c>
      <c r="M29" s="3">
        <f t="shared" si="6"/>
        <v>1.1879805288340461</v>
      </c>
      <c r="N29" s="20">
        <f t="shared" si="7"/>
        <v>1.5942217076191592</v>
      </c>
      <c r="O29" s="1">
        <f t="shared" si="8"/>
        <v>45.157337184189352</v>
      </c>
      <c r="P29" s="1">
        <f t="shared" si="9"/>
        <v>51.462264712160071</v>
      </c>
    </row>
    <row r="30" spans="1:16" x14ac:dyDescent="0.3">
      <c r="A30">
        <v>28</v>
      </c>
      <c r="B30">
        <v>48.689630000000001</v>
      </c>
      <c r="C30" s="1">
        <f t="shared" si="0"/>
        <v>50.595147430650947</v>
      </c>
      <c r="D30" s="1">
        <f t="shared" si="2"/>
        <v>2.6461367952518491</v>
      </c>
      <c r="E30" s="20">
        <f t="shared" si="3"/>
        <v>1.5942217076191592</v>
      </c>
      <c r="F30" s="1">
        <f t="shared" si="4"/>
        <v>47.442683666665587</v>
      </c>
      <c r="G30" s="1">
        <f t="shared" si="5"/>
        <v>53.747611194636306</v>
      </c>
      <c r="L30" s="1">
        <f t="shared" si="1"/>
        <v>48.66928529481747</v>
      </c>
      <c r="M30" s="3">
        <f t="shared" si="6"/>
        <v>0.59156480432852621</v>
      </c>
      <c r="N30" s="20">
        <f t="shared" si="7"/>
        <v>1.5942217076191592</v>
      </c>
      <c r="O30" s="1">
        <f t="shared" si="8"/>
        <v>45.516821530832111</v>
      </c>
      <c r="P30" s="1">
        <f t="shared" si="9"/>
        <v>51.82174905880283</v>
      </c>
    </row>
    <row r="31" spans="1:16" x14ac:dyDescent="0.3">
      <c r="A31">
        <v>29</v>
      </c>
      <c r="B31">
        <v>49.483325000000001</v>
      </c>
      <c r="C31" s="1">
        <f t="shared" si="0"/>
        <v>50.404595687585854</v>
      </c>
      <c r="D31" s="1">
        <f t="shared" si="2"/>
        <v>2.2979797105205213</v>
      </c>
      <c r="E31" s="20">
        <f t="shared" si="3"/>
        <v>1.5942217076191592</v>
      </c>
      <c r="F31" s="1">
        <f t="shared" si="4"/>
        <v>47.252131923600494</v>
      </c>
      <c r="G31" s="1">
        <f t="shared" si="5"/>
        <v>53.557059451571213</v>
      </c>
      <c r="L31" s="1">
        <f t="shared" si="1"/>
        <v>48.687595529481747</v>
      </c>
      <c r="M31" s="3">
        <f t="shared" si="6"/>
        <v>0.26330385185083871</v>
      </c>
      <c r="N31" s="20">
        <f t="shared" si="7"/>
        <v>1.5942217076191592</v>
      </c>
      <c r="O31" s="1">
        <f t="shared" si="8"/>
        <v>45.535131765496388</v>
      </c>
      <c r="P31" s="1">
        <f t="shared" si="9"/>
        <v>51.840059293467107</v>
      </c>
    </row>
    <row r="32" spans="1:16" x14ac:dyDescent="0.3">
      <c r="A32">
        <v>30</v>
      </c>
      <c r="B32">
        <v>50.420881000000001</v>
      </c>
      <c r="C32" s="1">
        <f t="shared" si="0"/>
        <v>50.312468618827268</v>
      </c>
      <c r="D32" s="1">
        <f t="shared" si="2"/>
        <v>1.7195652801608885</v>
      </c>
      <c r="E32" s="20">
        <f t="shared" si="3"/>
        <v>1.5942217076191592</v>
      </c>
      <c r="F32" s="1">
        <f t="shared" si="4"/>
        <v>47.160004854841908</v>
      </c>
      <c r="G32" s="1">
        <f t="shared" si="5"/>
        <v>53.464932382812627</v>
      </c>
      <c r="L32" s="1">
        <f t="shared" si="1"/>
        <v>49.403752052948178</v>
      </c>
      <c r="M32" s="3">
        <f t="shared" si="6"/>
        <v>0.51417936786367602</v>
      </c>
      <c r="N32" s="20">
        <f t="shared" si="7"/>
        <v>1.5942217076191592</v>
      </c>
      <c r="O32" s="1">
        <f t="shared" si="8"/>
        <v>46.251288288962819</v>
      </c>
      <c r="P32" s="1">
        <f t="shared" si="9"/>
        <v>52.556215816933538</v>
      </c>
    </row>
    <row r="33" spans="1:16" x14ac:dyDescent="0.3">
      <c r="A33">
        <v>31</v>
      </c>
      <c r="B33">
        <v>51.733460000000001</v>
      </c>
      <c r="C33" s="1">
        <f t="shared" si="0"/>
        <v>50.32330985694454</v>
      </c>
      <c r="D33" s="1">
        <f t="shared" si="2"/>
        <v>1.2235862049335462</v>
      </c>
      <c r="E33" s="20">
        <f t="shared" si="3"/>
        <v>1.5942217076191592</v>
      </c>
      <c r="F33" s="1">
        <f t="shared" si="4"/>
        <v>47.170846092959181</v>
      </c>
      <c r="G33" s="1">
        <f t="shared" si="5"/>
        <v>53.4757736209299</v>
      </c>
      <c r="L33" s="1">
        <f t="shared" si="1"/>
        <v>50.319168105294821</v>
      </c>
      <c r="M33" s="3">
        <f t="shared" si="6"/>
        <v>0.74568773451335391</v>
      </c>
      <c r="N33" s="20">
        <f t="shared" si="7"/>
        <v>1.5942217076191592</v>
      </c>
      <c r="O33" s="1">
        <f t="shared" si="8"/>
        <v>47.166704341309462</v>
      </c>
      <c r="P33" s="1">
        <f t="shared" si="9"/>
        <v>53.471631869280181</v>
      </c>
    </row>
    <row r="34" spans="1:16" x14ac:dyDescent="0.3">
      <c r="A34">
        <v>32</v>
      </c>
      <c r="B34">
        <v>51.506473</v>
      </c>
      <c r="C34" s="1">
        <f t="shared" si="0"/>
        <v>50.464324871250092</v>
      </c>
      <c r="D34" s="1">
        <f t="shared" si="2"/>
        <v>0.97451121939082685</v>
      </c>
      <c r="E34" s="20">
        <f t="shared" si="3"/>
        <v>1.5942217076191592</v>
      </c>
      <c r="F34" s="1">
        <f t="shared" si="4"/>
        <v>47.311861107264733</v>
      </c>
      <c r="G34" s="1">
        <f t="shared" si="5"/>
        <v>53.616788635235451</v>
      </c>
      <c r="L34" s="1">
        <f t="shared" si="1"/>
        <v>51.592030810529479</v>
      </c>
      <c r="M34" s="3">
        <f t="shared" si="6"/>
        <v>1.1057362929455314</v>
      </c>
      <c r="N34" s="20">
        <f t="shared" si="7"/>
        <v>1.5942217076191592</v>
      </c>
      <c r="O34" s="1">
        <f t="shared" si="8"/>
        <v>48.43956704654412</v>
      </c>
      <c r="P34" s="1">
        <f t="shared" si="9"/>
        <v>54.744494574514839</v>
      </c>
    </row>
    <row r="35" spans="1:16" x14ac:dyDescent="0.3">
      <c r="A35">
        <v>33</v>
      </c>
      <c r="B35">
        <v>51.14132</v>
      </c>
      <c r="C35" s="1">
        <f t="shared" si="0"/>
        <v>50.568539684125085</v>
      </c>
      <c r="D35" s="1">
        <f t="shared" si="2"/>
        <v>1.0142894709446957</v>
      </c>
      <c r="E35" s="20">
        <f t="shared" si="3"/>
        <v>1.5942217076191592</v>
      </c>
      <c r="F35" s="1">
        <f t="shared" si="4"/>
        <v>47.416075920139725</v>
      </c>
      <c r="G35" s="1">
        <f t="shared" si="5"/>
        <v>53.721003448110444</v>
      </c>
      <c r="L35" s="1">
        <f t="shared" si="1"/>
        <v>51.515028781052948</v>
      </c>
      <c r="M35" s="3">
        <f t="shared" si="6"/>
        <v>1.0069910620758784</v>
      </c>
      <c r="N35" s="20">
        <f t="shared" si="7"/>
        <v>1.5942217076191592</v>
      </c>
      <c r="O35" s="1">
        <f t="shared" si="8"/>
        <v>48.362565017067588</v>
      </c>
      <c r="P35" s="1">
        <f t="shared" si="9"/>
        <v>54.667492545038307</v>
      </c>
    </row>
    <row r="36" spans="1:16" x14ac:dyDescent="0.3">
      <c r="A36">
        <v>34</v>
      </c>
      <c r="B36">
        <v>51.960450999999999</v>
      </c>
      <c r="C36" s="1">
        <f t="shared" si="0"/>
        <v>50.625817715712579</v>
      </c>
      <c r="D36" s="1">
        <f t="shared" si="2"/>
        <v>1.064999755629086</v>
      </c>
      <c r="E36" s="20">
        <f t="shared" si="3"/>
        <v>1.5942217076191592</v>
      </c>
      <c r="F36" s="1">
        <f t="shared" si="4"/>
        <v>47.473353951727219</v>
      </c>
      <c r="G36" s="1">
        <f t="shared" si="5"/>
        <v>53.778281479697938</v>
      </c>
      <c r="L36" s="1">
        <f t="shared" si="1"/>
        <v>51.1786908781053</v>
      </c>
      <c r="M36" s="3">
        <f t="shared" si="6"/>
        <v>0.84601023543994336</v>
      </c>
      <c r="N36" s="20">
        <f t="shared" si="7"/>
        <v>1.5942217076191592</v>
      </c>
      <c r="O36" s="1">
        <f t="shared" si="8"/>
        <v>48.026227114119941</v>
      </c>
      <c r="P36" s="1">
        <f t="shared" si="9"/>
        <v>54.331154642090659</v>
      </c>
    </row>
    <row r="37" spans="1:16" x14ac:dyDescent="0.3">
      <c r="A37">
        <v>35</v>
      </c>
      <c r="B37">
        <v>50.509703000000002</v>
      </c>
      <c r="C37" s="1">
        <f t="shared" si="0"/>
        <v>50.759281044141318</v>
      </c>
      <c r="D37" s="1">
        <f t="shared" si="2"/>
        <v>1.0320523268449988</v>
      </c>
      <c r="E37" s="20">
        <f t="shared" si="3"/>
        <v>1.5942217076191592</v>
      </c>
      <c r="F37" s="1">
        <f t="shared" si="4"/>
        <v>47.606817280155958</v>
      </c>
      <c r="G37" s="1">
        <f t="shared" si="5"/>
        <v>53.911744808126677</v>
      </c>
      <c r="L37" s="1">
        <f t="shared" si="1"/>
        <v>51.882274987810533</v>
      </c>
      <c r="M37" s="3">
        <f t="shared" si="6"/>
        <v>0.50270179369864088</v>
      </c>
      <c r="N37" s="20">
        <f t="shared" si="7"/>
        <v>1.5942217076191592</v>
      </c>
      <c r="O37" s="1">
        <f t="shared" si="8"/>
        <v>48.729811223825173</v>
      </c>
      <c r="P37" s="1">
        <f t="shared" si="9"/>
        <v>55.034738751795892</v>
      </c>
    </row>
    <row r="38" spans="1:16" x14ac:dyDescent="0.3">
      <c r="A38">
        <v>36</v>
      </c>
      <c r="B38">
        <v>50.687345000000001</v>
      </c>
      <c r="C38" s="1">
        <f t="shared" si="0"/>
        <v>50.734323239727189</v>
      </c>
      <c r="D38" s="1">
        <f t="shared" si="2"/>
        <v>0.85080598922413941</v>
      </c>
      <c r="E38" s="20">
        <f t="shared" si="3"/>
        <v>1.5942217076191592</v>
      </c>
      <c r="F38" s="1">
        <f t="shared" si="4"/>
        <v>47.58185947574183</v>
      </c>
      <c r="G38" s="1">
        <f t="shared" si="5"/>
        <v>53.886787003712548</v>
      </c>
      <c r="L38" s="1">
        <f t="shared" si="1"/>
        <v>50.646960198781059</v>
      </c>
      <c r="M38" s="3">
        <f t="shared" si="6"/>
        <v>0.93715189144966371</v>
      </c>
      <c r="N38" s="20">
        <f t="shared" si="7"/>
        <v>1.5942217076191592</v>
      </c>
      <c r="O38" s="1">
        <f t="shared" si="8"/>
        <v>47.4944964347957</v>
      </c>
      <c r="P38" s="1">
        <f t="shared" si="9"/>
        <v>53.799423962766419</v>
      </c>
    </row>
    <row r="39" spans="1:16" x14ac:dyDescent="0.3">
      <c r="A39">
        <v>37</v>
      </c>
      <c r="B39">
        <v>51.417651999999997</v>
      </c>
      <c r="C39" s="1">
        <f t="shared" si="0"/>
        <v>50.729625415754469</v>
      </c>
      <c r="D39" s="1">
        <f t="shared" ref="D39:D70" si="10">SQRT(SUMXMY2(B36:B38,C36:C38)/3)</f>
        <v>0.7843770689009838</v>
      </c>
      <c r="E39" s="20">
        <f t="shared" si="3"/>
        <v>1.5942217076191592</v>
      </c>
      <c r="F39" s="1">
        <f t="shared" si="4"/>
        <v>47.57716165176911</v>
      </c>
      <c r="G39" s="1">
        <f t="shared" si="5"/>
        <v>53.882089179739829</v>
      </c>
      <c r="L39" s="1">
        <f t="shared" si="1"/>
        <v>50.683306519878109</v>
      </c>
      <c r="M39" s="3">
        <f t="shared" si="6"/>
        <v>0.91227438892701218</v>
      </c>
      <c r="N39" s="20">
        <f t="shared" si="7"/>
        <v>1.5942217076191592</v>
      </c>
      <c r="O39" s="1">
        <f t="shared" si="8"/>
        <v>47.530842755892749</v>
      </c>
      <c r="P39" s="1">
        <f t="shared" si="9"/>
        <v>53.835770283863468</v>
      </c>
    </row>
    <row r="40" spans="1:16" x14ac:dyDescent="0.3">
      <c r="A40">
        <v>38</v>
      </c>
      <c r="B40">
        <v>50.628129999999999</v>
      </c>
      <c r="C40" s="1">
        <f t="shared" si="0"/>
        <v>50.798428074179029</v>
      </c>
      <c r="D40" s="1">
        <f t="shared" si="10"/>
        <v>0.42342915021438848</v>
      </c>
      <c r="E40" s="20">
        <f t="shared" si="3"/>
        <v>1.5942217076191592</v>
      </c>
      <c r="F40" s="1">
        <f t="shared" si="4"/>
        <v>47.645964310193669</v>
      </c>
      <c r="G40" s="1">
        <f t="shared" si="5"/>
        <v>53.950891838164388</v>
      </c>
      <c r="L40" s="1">
        <f t="shared" si="1"/>
        <v>51.344217451987802</v>
      </c>
      <c r="M40" s="3">
        <f t="shared" si="6"/>
        <v>0.89904543416282956</v>
      </c>
      <c r="N40" s="20">
        <f t="shared" si="7"/>
        <v>1.5942217076191592</v>
      </c>
      <c r="O40" s="1">
        <f t="shared" si="8"/>
        <v>48.191753688002443</v>
      </c>
      <c r="P40" s="1">
        <f t="shared" si="9"/>
        <v>54.496681215973162</v>
      </c>
    </row>
    <row r="41" spans="1:16" x14ac:dyDescent="0.3">
      <c r="A41">
        <v>39</v>
      </c>
      <c r="B41">
        <v>50.213631999999997</v>
      </c>
      <c r="C41" s="1">
        <f t="shared" si="0"/>
        <v>50.781398266761123</v>
      </c>
      <c r="D41" s="1">
        <f t="shared" si="10"/>
        <v>0.41011745053724924</v>
      </c>
      <c r="E41" s="20">
        <f t="shared" si="3"/>
        <v>1.5942217076191592</v>
      </c>
      <c r="F41" s="1">
        <f t="shared" si="4"/>
        <v>47.628934502775763</v>
      </c>
      <c r="G41" s="1">
        <f t="shared" si="5"/>
        <v>53.933862030746482</v>
      </c>
      <c r="L41" s="1">
        <f t="shared" si="1"/>
        <v>50.699738745198779</v>
      </c>
      <c r="M41" s="3">
        <f t="shared" si="6"/>
        <v>0.59264251597944062</v>
      </c>
      <c r="N41" s="20">
        <f t="shared" si="7"/>
        <v>1.5942217076191592</v>
      </c>
      <c r="O41" s="1">
        <f t="shared" si="8"/>
        <v>47.54727498121342</v>
      </c>
      <c r="P41" s="1">
        <f t="shared" si="9"/>
        <v>53.852202509184139</v>
      </c>
    </row>
    <row r="42" spans="1:16" x14ac:dyDescent="0.3">
      <c r="A42">
        <v>40</v>
      </c>
      <c r="B42">
        <v>51.891368</v>
      </c>
      <c r="C42" s="1">
        <f t="shared" si="0"/>
        <v>50.724621640085005</v>
      </c>
      <c r="D42" s="1">
        <f t="shared" si="10"/>
        <v>0.52432195845985063</v>
      </c>
      <c r="E42" s="20">
        <f t="shared" si="3"/>
        <v>1.5942217076191592</v>
      </c>
      <c r="F42" s="1">
        <f t="shared" si="4"/>
        <v>47.572157876099645</v>
      </c>
      <c r="G42" s="1">
        <f t="shared" si="5"/>
        <v>53.877085404070364</v>
      </c>
      <c r="L42" s="1">
        <f t="shared" si="1"/>
        <v>50.262242674519875</v>
      </c>
      <c r="M42" s="3">
        <f t="shared" si="6"/>
        <v>0.6553228951688842</v>
      </c>
      <c r="N42" s="20">
        <f t="shared" si="7"/>
        <v>1.5942217076191592</v>
      </c>
      <c r="O42" s="1">
        <f t="shared" si="8"/>
        <v>47.109778910534516</v>
      </c>
      <c r="P42" s="1">
        <f t="shared" si="9"/>
        <v>53.414706438505235</v>
      </c>
    </row>
    <row r="43" spans="1:16" x14ac:dyDescent="0.3">
      <c r="A43">
        <v>41</v>
      </c>
      <c r="B43">
        <v>52.256521999999997</v>
      </c>
      <c r="C43" s="1">
        <f t="shared" si="0"/>
        <v>50.841296276076505</v>
      </c>
      <c r="D43" s="1">
        <f t="shared" si="10"/>
        <v>0.75556977090489885</v>
      </c>
      <c r="E43" s="20">
        <f t="shared" si="3"/>
        <v>1.5942217076191592</v>
      </c>
      <c r="F43" s="1">
        <f t="shared" si="4"/>
        <v>47.688832512091146</v>
      </c>
      <c r="G43" s="1">
        <f t="shared" si="5"/>
        <v>53.993760040061865</v>
      </c>
      <c r="L43" s="1">
        <f t="shared" si="1"/>
        <v>51.728455467451987</v>
      </c>
      <c r="M43" s="3">
        <f t="shared" si="6"/>
        <v>1.065071254696583</v>
      </c>
      <c r="N43" s="20">
        <f t="shared" si="7"/>
        <v>1.5942217076191592</v>
      </c>
      <c r="O43" s="1">
        <f t="shared" si="8"/>
        <v>48.575991703466627</v>
      </c>
      <c r="P43" s="1">
        <f t="shared" si="9"/>
        <v>54.880919231437346</v>
      </c>
    </row>
    <row r="44" spans="1:16" x14ac:dyDescent="0.3">
      <c r="A44">
        <v>42</v>
      </c>
      <c r="B44">
        <v>51.664377000000002</v>
      </c>
      <c r="C44" s="1">
        <f t="shared" si="0"/>
        <v>50.982818848468852</v>
      </c>
      <c r="D44" s="1">
        <f t="shared" si="10"/>
        <v>1.1085304764569366</v>
      </c>
      <c r="E44" s="20">
        <f t="shared" si="3"/>
        <v>1.5942217076191592</v>
      </c>
      <c r="F44" s="1">
        <f t="shared" si="4"/>
        <v>47.830355084483493</v>
      </c>
      <c r="G44" s="1">
        <f t="shared" si="5"/>
        <v>54.135282612454212</v>
      </c>
      <c r="L44" s="1">
        <f t="shared" si="1"/>
        <v>52.203715346745199</v>
      </c>
      <c r="M44" s="3">
        <f t="shared" si="6"/>
        <v>1.0278137569043908</v>
      </c>
      <c r="N44" s="20">
        <f t="shared" si="7"/>
        <v>1.5942217076191592</v>
      </c>
      <c r="O44" s="1">
        <f t="shared" si="8"/>
        <v>49.051251582759839</v>
      </c>
      <c r="P44" s="1">
        <f t="shared" si="9"/>
        <v>55.356179110730558</v>
      </c>
    </row>
    <row r="45" spans="1:16" x14ac:dyDescent="0.3">
      <c r="A45">
        <v>43</v>
      </c>
      <c r="B45">
        <v>51.348568999999998</v>
      </c>
      <c r="C45" s="1">
        <f t="shared" si="0"/>
        <v>51.050974663621972</v>
      </c>
      <c r="D45" s="1">
        <f t="shared" si="10"/>
        <v>1.1297023843986844</v>
      </c>
      <c r="E45" s="20">
        <f t="shared" si="3"/>
        <v>1.5942217076191592</v>
      </c>
      <c r="F45" s="1">
        <f t="shared" si="4"/>
        <v>47.898510899636612</v>
      </c>
      <c r="G45" s="1">
        <f t="shared" si="5"/>
        <v>54.203438427607331</v>
      </c>
      <c r="L45" s="1">
        <f t="shared" si="1"/>
        <v>51.718310834674526</v>
      </c>
      <c r="M45" s="3">
        <f t="shared" si="6"/>
        <v>1.0366274549692129</v>
      </c>
      <c r="N45" s="20">
        <f t="shared" si="7"/>
        <v>1.5942217076191592</v>
      </c>
      <c r="O45" s="1">
        <f t="shared" si="8"/>
        <v>48.565847070689166</v>
      </c>
      <c r="P45" s="1">
        <f t="shared" si="9"/>
        <v>54.870774598659885</v>
      </c>
    </row>
    <row r="46" spans="1:16" x14ac:dyDescent="0.3">
      <c r="A46">
        <v>44</v>
      </c>
      <c r="B46">
        <v>50.361666</v>
      </c>
      <c r="C46" s="1">
        <f t="shared" si="0"/>
        <v>51.080734097259779</v>
      </c>
      <c r="D46" s="1">
        <f t="shared" si="10"/>
        <v>0.92302902674069154</v>
      </c>
      <c r="E46" s="20">
        <f t="shared" si="3"/>
        <v>1.5942217076191592</v>
      </c>
      <c r="F46" s="1">
        <f t="shared" si="4"/>
        <v>47.928270333274419</v>
      </c>
      <c r="G46" s="1">
        <f t="shared" si="5"/>
        <v>54.233197861245138</v>
      </c>
      <c r="L46" s="1">
        <f t="shared" si="1"/>
        <v>51.385543183467455</v>
      </c>
      <c r="M46" s="3">
        <f t="shared" si="6"/>
        <v>0.4852659543575415</v>
      </c>
      <c r="N46" s="20">
        <f t="shared" si="7"/>
        <v>1.5942217076191592</v>
      </c>
      <c r="O46" s="1">
        <f t="shared" si="8"/>
        <v>48.233079419482095</v>
      </c>
      <c r="P46" s="1">
        <f t="shared" si="9"/>
        <v>54.538006947452814</v>
      </c>
    </row>
    <row r="47" spans="1:16" x14ac:dyDescent="0.3">
      <c r="A47">
        <v>45</v>
      </c>
      <c r="B47">
        <v>50.973548000000001</v>
      </c>
      <c r="C47" s="1">
        <f t="shared" si="0"/>
        <v>51.008827287533805</v>
      </c>
      <c r="D47" s="1">
        <f t="shared" si="10"/>
        <v>0.59725562128222054</v>
      </c>
      <c r="E47" s="20">
        <f t="shared" si="3"/>
        <v>1.5942217076191592</v>
      </c>
      <c r="F47" s="1">
        <f t="shared" si="4"/>
        <v>47.856363523548445</v>
      </c>
      <c r="G47" s="1">
        <f t="shared" si="5"/>
        <v>54.161291051519164</v>
      </c>
      <c r="L47" s="1">
        <f t="shared" si="1"/>
        <v>50.46405371834674</v>
      </c>
      <c r="M47" s="3">
        <f t="shared" si="6"/>
        <v>0.70140795628116859</v>
      </c>
      <c r="N47" s="20">
        <f t="shared" si="7"/>
        <v>1.5942217076191592</v>
      </c>
      <c r="O47" s="1">
        <f t="shared" si="8"/>
        <v>47.311589954361381</v>
      </c>
      <c r="P47" s="1">
        <f t="shared" si="9"/>
        <v>53.6165174823321</v>
      </c>
    </row>
    <row r="48" spans="1:16" x14ac:dyDescent="0.3">
      <c r="A48">
        <v>46</v>
      </c>
      <c r="B48">
        <v>52.147962</v>
      </c>
      <c r="C48" s="1">
        <f t="shared" si="0"/>
        <v>51.005299358780427</v>
      </c>
      <c r="D48" s="1">
        <f t="shared" si="10"/>
        <v>0.44976510375601225</v>
      </c>
      <c r="E48" s="20">
        <f t="shared" si="3"/>
        <v>1.5942217076191592</v>
      </c>
      <c r="F48" s="1">
        <f t="shared" si="4"/>
        <v>47.852835594795067</v>
      </c>
      <c r="G48" s="1">
        <f t="shared" si="5"/>
        <v>54.157763122765786</v>
      </c>
      <c r="L48" s="1">
        <f t="shared" si="1"/>
        <v>50.922598571834676</v>
      </c>
      <c r="M48" s="3">
        <f t="shared" si="6"/>
        <v>0.69393033612198352</v>
      </c>
      <c r="N48" s="20">
        <f t="shared" si="7"/>
        <v>1.5942217076191592</v>
      </c>
      <c r="O48" s="1">
        <f t="shared" si="8"/>
        <v>47.770134807849317</v>
      </c>
      <c r="P48" s="1">
        <f t="shared" si="9"/>
        <v>54.075062335820036</v>
      </c>
    </row>
    <row r="49" spans="1:16" x14ac:dyDescent="0.3">
      <c r="A49">
        <v>47</v>
      </c>
      <c r="B49">
        <v>51.368307000000001</v>
      </c>
      <c r="C49" s="1">
        <f t="shared" si="0"/>
        <v>51.119565622902385</v>
      </c>
      <c r="D49" s="1">
        <f t="shared" si="10"/>
        <v>0.77973958649978825</v>
      </c>
      <c r="E49" s="20">
        <f t="shared" si="3"/>
        <v>1.5942217076191592</v>
      </c>
      <c r="F49" s="1">
        <f t="shared" si="4"/>
        <v>47.967101858917026</v>
      </c>
      <c r="G49" s="1">
        <f t="shared" si="5"/>
        <v>54.272029386887745</v>
      </c>
      <c r="L49" s="1">
        <f t="shared" si="1"/>
        <v>52.025425657183462</v>
      </c>
      <c r="M49" s="3">
        <f t="shared" si="6"/>
        <v>0.96771628778750618</v>
      </c>
      <c r="N49" s="20">
        <f t="shared" si="7"/>
        <v>1.5942217076191592</v>
      </c>
      <c r="O49" s="1">
        <f t="shared" si="8"/>
        <v>48.872961893198102</v>
      </c>
      <c r="P49" s="1">
        <f t="shared" si="9"/>
        <v>55.177889421168821</v>
      </c>
    </row>
    <row r="50" spans="1:16" x14ac:dyDescent="0.3">
      <c r="A50">
        <v>48</v>
      </c>
      <c r="B50">
        <v>52.374949000000001</v>
      </c>
      <c r="C50" s="1">
        <f t="shared" si="0"/>
        <v>51.144439760612144</v>
      </c>
      <c r="D50" s="1">
        <f t="shared" si="10"/>
        <v>0.67547386143561028</v>
      </c>
      <c r="E50" s="20">
        <f t="shared" si="3"/>
        <v>1.5942217076191592</v>
      </c>
      <c r="F50" s="1">
        <f t="shared" si="4"/>
        <v>47.991975996626785</v>
      </c>
      <c r="G50" s="1">
        <f t="shared" si="5"/>
        <v>54.296903524597504</v>
      </c>
      <c r="L50" s="1">
        <f t="shared" si="1"/>
        <v>51.43401886571835</v>
      </c>
      <c r="M50" s="3">
        <f t="shared" si="6"/>
        <v>0.85496683829277653</v>
      </c>
      <c r="N50" s="20">
        <f t="shared" si="7"/>
        <v>1.5942217076191592</v>
      </c>
      <c r="O50" s="1">
        <f t="shared" si="8"/>
        <v>48.281555101732991</v>
      </c>
      <c r="P50" s="1">
        <f t="shared" si="9"/>
        <v>54.58648262970371</v>
      </c>
    </row>
    <row r="51" spans="1:16" x14ac:dyDescent="0.3">
      <c r="A51">
        <v>49</v>
      </c>
      <c r="B51">
        <v>52.473638000000001</v>
      </c>
      <c r="C51" s="1">
        <f t="shared" si="0"/>
        <v>51.267490684550935</v>
      </c>
      <c r="D51" s="1">
        <f t="shared" si="10"/>
        <v>0.98008556982510309</v>
      </c>
      <c r="E51" s="20">
        <f t="shared" si="3"/>
        <v>1.5942217076191592</v>
      </c>
      <c r="F51" s="1">
        <f t="shared" si="4"/>
        <v>48.115026920565576</v>
      </c>
      <c r="G51" s="1">
        <f t="shared" si="5"/>
        <v>54.419954448536295</v>
      </c>
      <c r="L51" s="1">
        <f t="shared" si="1"/>
        <v>52.280855986571837</v>
      </c>
      <c r="M51" s="3">
        <f t="shared" si="6"/>
        <v>0.96930730907917817</v>
      </c>
      <c r="N51" s="20">
        <f t="shared" si="7"/>
        <v>1.5942217076191592</v>
      </c>
      <c r="O51" s="1">
        <f t="shared" si="8"/>
        <v>49.128392222586477</v>
      </c>
      <c r="P51" s="1">
        <f t="shared" si="9"/>
        <v>55.433319750557196</v>
      </c>
    </row>
    <row r="52" spans="1:16" x14ac:dyDescent="0.3">
      <c r="A52">
        <v>50</v>
      </c>
      <c r="B52">
        <v>52.888139000000002</v>
      </c>
      <c r="C52" s="1">
        <f t="shared" si="0"/>
        <v>51.388105416095847</v>
      </c>
      <c r="D52" s="1">
        <f t="shared" si="10"/>
        <v>1.0051229787882157</v>
      </c>
      <c r="E52" s="20">
        <f t="shared" si="3"/>
        <v>1.5942217076191592</v>
      </c>
      <c r="F52" s="1">
        <f t="shared" si="4"/>
        <v>48.235641652110488</v>
      </c>
      <c r="G52" s="1">
        <f t="shared" si="5"/>
        <v>54.540569180081206</v>
      </c>
      <c r="L52" s="1">
        <f t="shared" si="1"/>
        <v>52.45435979865718</v>
      </c>
      <c r="M52" s="3">
        <f t="shared" si="6"/>
        <v>0.67189268784017775</v>
      </c>
      <c r="N52" s="20">
        <f t="shared" si="7"/>
        <v>1.5942217076191592</v>
      </c>
      <c r="O52" s="1">
        <f t="shared" si="8"/>
        <v>49.30189603467182</v>
      </c>
      <c r="P52" s="1">
        <f t="shared" si="9"/>
        <v>55.606823562642539</v>
      </c>
    </row>
    <row r="53" spans="1:16" x14ac:dyDescent="0.3">
      <c r="A53">
        <v>51</v>
      </c>
      <c r="B53">
        <v>53.638184000000003</v>
      </c>
      <c r="C53" s="1">
        <f t="shared" si="0"/>
        <v>51.538108774486261</v>
      </c>
      <c r="D53" s="1">
        <f t="shared" si="10"/>
        <v>1.3189699374416153</v>
      </c>
      <c r="E53" s="20">
        <f t="shared" si="3"/>
        <v>1.5942217076191592</v>
      </c>
      <c r="F53" s="1">
        <f t="shared" si="4"/>
        <v>48.385645010500902</v>
      </c>
      <c r="G53" s="1">
        <f t="shared" si="5"/>
        <v>54.690572538471621</v>
      </c>
      <c r="L53" s="1">
        <f t="shared" si="1"/>
        <v>52.844761079865719</v>
      </c>
      <c r="M53" s="3">
        <f t="shared" si="6"/>
        <v>0.60846221953881929</v>
      </c>
      <c r="N53" s="20">
        <f t="shared" si="7"/>
        <v>1.5942217076191592</v>
      </c>
      <c r="O53" s="1">
        <f t="shared" si="8"/>
        <v>49.69229731588036</v>
      </c>
      <c r="P53" s="1">
        <f t="shared" si="9"/>
        <v>55.997224843851079</v>
      </c>
    </row>
    <row r="54" spans="1:16" x14ac:dyDescent="0.3">
      <c r="A54">
        <v>52</v>
      </c>
      <c r="B54">
        <v>53.944125</v>
      </c>
      <c r="C54" s="1">
        <f t="shared" si="0"/>
        <v>51.748116297037633</v>
      </c>
      <c r="D54" s="1">
        <f t="shared" si="10"/>
        <v>1.6447095034505763</v>
      </c>
      <c r="E54" s="20">
        <f t="shared" si="3"/>
        <v>1.5942217076191592</v>
      </c>
      <c r="F54" s="1">
        <f t="shared" si="4"/>
        <v>48.595652533052274</v>
      </c>
      <c r="G54" s="1">
        <f t="shared" si="5"/>
        <v>54.900580061022993</v>
      </c>
      <c r="L54" s="1">
        <f t="shared" si="1"/>
        <v>53.558841707986574</v>
      </c>
      <c r="M54" s="3">
        <f t="shared" si="6"/>
        <v>0.53380684097447562</v>
      </c>
      <c r="N54" s="20">
        <f t="shared" si="7"/>
        <v>1.5942217076191592</v>
      </c>
      <c r="O54" s="1">
        <f t="shared" si="8"/>
        <v>50.406377944001214</v>
      </c>
      <c r="P54" s="1">
        <f t="shared" si="9"/>
        <v>56.711305471971933</v>
      </c>
    </row>
    <row r="55" spans="1:16" x14ac:dyDescent="0.3">
      <c r="A55">
        <v>53</v>
      </c>
      <c r="B55">
        <v>52.789450000000002</v>
      </c>
      <c r="C55" s="1">
        <f t="shared" si="0"/>
        <v>51.967717167333873</v>
      </c>
      <c r="D55" s="1">
        <f t="shared" si="10"/>
        <v>1.9564313540341243</v>
      </c>
      <c r="E55" s="20">
        <f t="shared" si="3"/>
        <v>1.5942217076191592</v>
      </c>
      <c r="F55" s="1">
        <f t="shared" si="4"/>
        <v>48.815253403348514</v>
      </c>
      <c r="G55" s="1">
        <f t="shared" si="5"/>
        <v>55.120180931319233</v>
      </c>
      <c r="L55" s="1">
        <f t="shared" si="1"/>
        <v>53.905596670798651</v>
      </c>
      <c r="M55" s="3">
        <f t="shared" si="6"/>
        <v>0.56748789732079552</v>
      </c>
      <c r="N55" s="20">
        <f t="shared" si="7"/>
        <v>1.5942217076191592</v>
      </c>
      <c r="O55" s="1">
        <f t="shared" si="8"/>
        <v>50.753132906813292</v>
      </c>
      <c r="P55" s="1">
        <f t="shared" si="9"/>
        <v>57.058060434784011</v>
      </c>
    </row>
    <row r="56" spans="1:16" x14ac:dyDescent="0.3">
      <c r="A56">
        <v>54</v>
      </c>
      <c r="B56">
        <v>53.154603000000002</v>
      </c>
      <c r="C56" s="1">
        <f t="shared" si="0"/>
        <v>52.049890450600486</v>
      </c>
      <c r="D56" s="1">
        <f t="shared" si="10"/>
        <v>1.8173254179869702</v>
      </c>
      <c r="E56" s="20">
        <f t="shared" si="3"/>
        <v>1.5942217076191592</v>
      </c>
      <c r="F56" s="1">
        <f t="shared" si="4"/>
        <v>48.897426686615127</v>
      </c>
      <c r="G56" s="1">
        <f t="shared" si="5"/>
        <v>55.202354214585846</v>
      </c>
      <c r="L56" s="1">
        <f t="shared" si="1"/>
        <v>52.901064667079865</v>
      </c>
      <c r="M56" s="3">
        <f t="shared" si="6"/>
        <v>0.82132951893744077</v>
      </c>
      <c r="N56" s="20">
        <f t="shared" si="7"/>
        <v>1.5942217076191592</v>
      </c>
      <c r="O56" s="1">
        <f t="shared" si="8"/>
        <v>49.748600903094506</v>
      </c>
      <c r="P56" s="1">
        <f t="shared" si="9"/>
        <v>56.053528431065224</v>
      </c>
    </row>
    <row r="57" spans="1:16" x14ac:dyDescent="0.3">
      <c r="A57">
        <v>55</v>
      </c>
      <c r="B57">
        <v>53.361851999999999</v>
      </c>
      <c r="C57" s="1">
        <f t="shared" si="0"/>
        <v>52.160361705540438</v>
      </c>
      <c r="D57" s="1">
        <f t="shared" si="10"/>
        <v>1.4964501204036986</v>
      </c>
      <c r="E57" s="20">
        <f t="shared" si="3"/>
        <v>1.5942217076191592</v>
      </c>
      <c r="F57" s="1">
        <f t="shared" si="4"/>
        <v>49.007897941555079</v>
      </c>
      <c r="G57" s="1">
        <f t="shared" si="5"/>
        <v>55.312825469525798</v>
      </c>
      <c r="L57" s="1">
        <f t="shared" si="1"/>
        <v>53.129249166707986</v>
      </c>
      <c r="M57" s="3">
        <f t="shared" si="6"/>
        <v>0.69725851066863598</v>
      </c>
      <c r="N57" s="20">
        <f t="shared" si="7"/>
        <v>1.5942217076191592</v>
      </c>
      <c r="O57" s="1">
        <f t="shared" si="8"/>
        <v>49.976785402722626</v>
      </c>
      <c r="P57" s="1">
        <f t="shared" si="9"/>
        <v>56.281712930693345</v>
      </c>
    </row>
    <row r="58" spans="1:16" x14ac:dyDescent="0.3">
      <c r="A58">
        <v>56</v>
      </c>
      <c r="B58">
        <v>53.263162999999999</v>
      </c>
      <c r="C58" s="1">
        <f t="shared" si="0"/>
        <v>52.2805107349864</v>
      </c>
      <c r="D58" s="1">
        <f t="shared" si="10"/>
        <v>1.055021894364093</v>
      </c>
      <c r="E58" s="20">
        <f t="shared" si="3"/>
        <v>1.5942217076191592</v>
      </c>
      <c r="F58" s="1">
        <f t="shared" si="4"/>
        <v>49.128046971001041</v>
      </c>
      <c r="G58" s="1">
        <f t="shared" si="5"/>
        <v>55.43297449897176</v>
      </c>
      <c r="L58" s="1">
        <f t="shared" si="1"/>
        <v>53.338591716670798</v>
      </c>
      <c r="M58" s="3">
        <f t="shared" si="6"/>
        <v>0.67433155916317167</v>
      </c>
      <c r="N58" s="20">
        <f t="shared" si="7"/>
        <v>1.5942217076191592</v>
      </c>
      <c r="O58" s="1">
        <f t="shared" si="8"/>
        <v>50.186127952685439</v>
      </c>
      <c r="P58" s="1">
        <f t="shared" si="9"/>
        <v>56.491055480656158</v>
      </c>
    </row>
    <row r="59" spans="1:16" x14ac:dyDescent="0.3">
      <c r="A59">
        <v>57</v>
      </c>
      <c r="B59">
        <v>53.500017999999997</v>
      </c>
      <c r="C59" s="1">
        <f t="shared" si="0"/>
        <v>52.378775961487761</v>
      </c>
      <c r="D59" s="1">
        <f t="shared" si="10"/>
        <v>1.0999354857471799</v>
      </c>
      <c r="E59" s="20">
        <f t="shared" si="3"/>
        <v>1.5942217076191592</v>
      </c>
      <c r="F59" s="1">
        <f t="shared" si="4"/>
        <v>49.226312197502402</v>
      </c>
      <c r="G59" s="1">
        <f t="shared" si="5"/>
        <v>55.531239725473121</v>
      </c>
      <c r="L59" s="1">
        <f t="shared" si="1"/>
        <v>53.270705871667076</v>
      </c>
      <c r="M59" s="3">
        <f t="shared" si="6"/>
        <v>0.2033676929553937</v>
      </c>
      <c r="N59" s="20">
        <f t="shared" si="7"/>
        <v>1.5942217076191592</v>
      </c>
      <c r="O59" s="1">
        <f t="shared" si="8"/>
        <v>50.118242107681716</v>
      </c>
      <c r="P59" s="1">
        <f t="shared" si="9"/>
        <v>56.423169635652435</v>
      </c>
    </row>
    <row r="60" spans="1:16" x14ac:dyDescent="0.3">
      <c r="A60">
        <v>58</v>
      </c>
      <c r="B60">
        <v>52.838794999999998</v>
      </c>
      <c r="C60" s="1">
        <f t="shared" si="0"/>
        <v>52.490900165338985</v>
      </c>
      <c r="D60" s="1">
        <f t="shared" si="10"/>
        <v>1.1054965868398918</v>
      </c>
      <c r="E60" s="20">
        <f t="shared" si="3"/>
        <v>1.5942217076191592</v>
      </c>
      <c r="F60" s="1">
        <f t="shared" si="4"/>
        <v>49.338436401353626</v>
      </c>
      <c r="G60" s="1">
        <f t="shared" si="5"/>
        <v>55.643363929324344</v>
      </c>
      <c r="L60" s="1">
        <f t="shared" si="1"/>
        <v>53.477086787166705</v>
      </c>
      <c r="M60" s="3">
        <f t="shared" si="6"/>
        <v>0.19354381205526397</v>
      </c>
      <c r="N60" s="20">
        <f t="shared" si="7"/>
        <v>1.5942217076191592</v>
      </c>
      <c r="O60" s="1">
        <f t="shared" si="8"/>
        <v>50.324623023181346</v>
      </c>
      <c r="P60" s="1">
        <f t="shared" si="9"/>
        <v>56.629550551152064</v>
      </c>
    </row>
    <row r="61" spans="1:16" x14ac:dyDescent="0.3">
      <c r="A61">
        <v>59</v>
      </c>
      <c r="B61">
        <v>53.993468999999997</v>
      </c>
      <c r="C61" s="1">
        <f t="shared" si="0"/>
        <v>52.525689648805084</v>
      </c>
      <c r="D61" s="1">
        <f t="shared" si="10"/>
        <v>0.88389667549385031</v>
      </c>
      <c r="E61" s="20">
        <f t="shared" si="3"/>
        <v>1.5942217076191592</v>
      </c>
      <c r="F61" s="1">
        <f t="shared" si="4"/>
        <v>49.373225884819725</v>
      </c>
      <c r="G61" s="1">
        <f t="shared" si="5"/>
        <v>55.678153412790444</v>
      </c>
      <c r="L61" s="1">
        <f t="shared" si="1"/>
        <v>52.902624178716671</v>
      </c>
      <c r="M61" s="3">
        <f t="shared" si="6"/>
        <v>0.39399236416612926</v>
      </c>
      <c r="N61" s="20">
        <f t="shared" si="7"/>
        <v>1.5942217076191592</v>
      </c>
      <c r="O61" s="1">
        <f t="shared" si="8"/>
        <v>49.750160414731312</v>
      </c>
      <c r="P61" s="1">
        <f t="shared" si="9"/>
        <v>56.055087942702031</v>
      </c>
    </row>
    <row r="62" spans="1:16" x14ac:dyDescent="0.3">
      <c r="A62">
        <v>60</v>
      </c>
      <c r="B62">
        <v>54.329017</v>
      </c>
      <c r="C62" s="1">
        <f t="shared" si="0"/>
        <v>52.672467583924572</v>
      </c>
      <c r="D62" s="1">
        <f t="shared" si="10"/>
        <v>1.0851406588863719</v>
      </c>
      <c r="E62" s="20">
        <f t="shared" si="3"/>
        <v>1.5942217076191592</v>
      </c>
      <c r="F62" s="1">
        <f t="shared" si="4"/>
        <v>49.520003819939213</v>
      </c>
      <c r="G62" s="1">
        <f t="shared" si="5"/>
        <v>55.824931347909931</v>
      </c>
      <c r="L62" s="1">
        <f t="shared" si="1"/>
        <v>53.884384517871666</v>
      </c>
      <c r="M62" s="3">
        <f t="shared" si="6"/>
        <v>0.74160701225687264</v>
      </c>
      <c r="N62" s="20">
        <f t="shared" si="7"/>
        <v>1.5942217076191592</v>
      </c>
      <c r="O62" s="1">
        <f t="shared" si="8"/>
        <v>50.731920753886307</v>
      </c>
      <c r="P62" s="1">
        <f t="shared" si="9"/>
        <v>57.036848281857026</v>
      </c>
    </row>
    <row r="63" spans="1:16" x14ac:dyDescent="0.3">
      <c r="A63">
        <v>61</v>
      </c>
      <c r="B63">
        <v>54.506658999999999</v>
      </c>
      <c r="C63" s="1">
        <f t="shared" si="0"/>
        <v>52.838122525532121</v>
      </c>
      <c r="D63" s="1">
        <f t="shared" si="10"/>
        <v>1.2935175565974892</v>
      </c>
      <c r="E63" s="20">
        <f t="shared" si="3"/>
        <v>1.5942217076191592</v>
      </c>
      <c r="F63" s="1">
        <f t="shared" si="4"/>
        <v>49.685658761546762</v>
      </c>
      <c r="G63" s="1">
        <f t="shared" si="5"/>
        <v>55.990586289517481</v>
      </c>
      <c r="L63" s="1">
        <f t="shared" si="1"/>
        <v>54.284553751787165</v>
      </c>
      <c r="M63" s="3">
        <f t="shared" si="6"/>
        <v>0.77353234662999604</v>
      </c>
      <c r="N63" s="20">
        <f t="shared" si="7"/>
        <v>1.5942217076191592</v>
      </c>
      <c r="O63" s="1">
        <f t="shared" si="8"/>
        <v>51.132089987801805</v>
      </c>
      <c r="P63" s="1">
        <f t="shared" si="9"/>
        <v>57.437017515772524</v>
      </c>
    </row>
    <row r="64" spans="1:16" x14ac:dyDescent="0.3">
      <c r="A64">
        <v>62</v>
      </c>
      <c r="B64">
        <v>54.842207000000002</v>
      </c>
      <c r="C64" s="1">
        <f t="shared" si="0"/>
        <v>53.004976172978914</v>
      </c>
      <c r="D64" s="1">
        <f t="shared" si="10"/>
        <v>1.6002652028464635</v>
      </c>
      <c r="E64" s="20">
        <f t="shared" si="3"/>
        <v>1.5942217076191592</v>
      </c>
      <c r="F64" s="1">
        <f t="shared" si="4"/>
        <v>49.852512408993555</v>
      </c>
      <c r="G64" s="1">
        <f t="shared" si="5"/>
        <v>56.157439936964273</v>
      </c>
      <c r="L64" s="1">
        <f t="shared" si="1"/>
        <v>54.484448475178716</v>
      </c>
      <c r="M64" s="3">
        <f t="shared" si="6"/>
        <v>0.69209132575788979</v>
      </c>
      <c r="N64" s="20">
        <f t="shared" si="7"/>
        <v>1.5942217076191592</v>
      </c>
      <c r="O64" s="1">
        <f t="shared" si="8"/>
        <v>51.331984711193357</v>
      </c>
      <c r="P64" s="1">
        <f t="shared" si="9"/>
        <v>57.636912239164076</v>
      </c>
    </row>
    <row r="65" spans="1:16" x14ac:dyDescent="0.3">
      <c r="A65">
        <v>63</v>
      </c>
      <c r="B65">
        <v>54.704040999999997</v>
      </c>
      <c r="C65" s="1">
        <f t="shared" si="0"/>
        <v>53.188699255681023</v>
      </c>
      <c r="D65" s="1">
        <f t="shared" si="10"/>
        <v>1.7227484867972003</v>
      </c>
      <c r="E65" s="20">
        <f t="shared" si="3"/>
        <v>1.5942217076191592</v>
      </c>
      <c r="F65" s="1">
        <f t="shared" si="4"/>
        <v>50.036235491695663</v>
      </c>
      <c r="G65" s="1">
        <f t="shared" si="5"/>
        <v>56.341163019666382</v>
      </c>
      <c r="L65" s="1">
        <f t="shared" si="1"/>
        <v>54.80643114751787</v>
      </c>
      <c r="M65" s="3">
        <f t="shared" si="6"/>
        <v>0.35356279382385547</v>
      </c>
      <c r="N65" s="20">
        <f t="shared" si="7"/>
        <v>1.5942217076191592</v>
      </c>
      <c r="O65" s="1">
        <f t="shared" si="8"/>
        <v>51.65396738353251</v>
      </c>
      <c r="P65" s="1">
        <f t="shared" si="9"/>
        <v>57.958894911503229</v>
      </c>
    </row>
    <row r="66" spans="1:16" x14ac:dyDescent="0.3">
      <c r="A66">
        <v>64</v>
      </c>
      <c r="B66">
        <v>53.845435999999999</v>
      </c>
      <c r="C66" s="1">
        <f t="shared" si="0"/>
        <v>53.340233430112917</v>
      </c>
      <c r="D66" s="1">
        <f t="shared" si="10"/>
        <v>1.6788579134302339</v>
      </c>
      <c r="E66" s="20">
        <f t="shared" si="3"/>
        <v>1.5942217076191592</v>
      </c>
      <c r="F66" s="1">
        <f t="shared" si="4"/>
        <v>50.187769666127558</v>
      </c>
      <c r="G66" s="1">
        <f t="shared" si="5"/>
        <v>56.492697194098277</v>
      </c>
      <c r="L66" s="1">
        <f t="shared" si="1"/>
        <v>54.714280014751786</v>
      </c>
      <c r="M66" s="3">
        <f t="shared" si="6"/>
        <v>0.2502036808114001</v>
      </c>
      <c r="N66" s="20">
        <f t="shared" si="7"/>
        <v>1.5942217076191592</v>
      </c>
      <c r="O66" s="1">
        <f t="shared" si="8"/>
        <v>51.561816250766427</v>
      </c>
      <c r="P66" s="1">
        <f t="shared" si="9"/>
        <v>57.866743778737145</v>
      </c>
    </row>
    <row r="67" spans="1:16" x14ac:dyDescent="0.3">
      <c r="A67">
        <v>65</v>
      </c>
      <c r="B67">
        <v>54.398099999999999</v>
      </c>
      <c r="C67" s="1">
        <f t="shared" si="0"/>
        <v>53.390753687101629</v>
      </c>
      <c r="D67" s="1">
        <f t="shared" si="10"/>
        <v>1.4055731156664379</v>
      </c>
      <c r="E67" s="20">
        <f t="shared" si="3"/>
        <v>1.5942217076191592</v>
      </c>
      <c r="F67" s="1">
        <f t="shared" si="4"/>
        <v>50.23828992311627</v>
      </c>
      <c r="G67" s="1">
        <f t="shared" si="5"/>
        <v>56.543217451086988</v>
      </c>
      <c r="L67" s="1">
        <f t="shared" si="1"/>
        <v>53.932320401475174</v>
      </c>
      <c r="M67" s="3">
        <f t="shared" si="6"/>
        <v>0.54569980342096425</v>
      </c>
      <c r="N67" s="20">
        <f t="shared" si="7"/>
        <v>1.5942217076191592</v>
      </c>
      <c r="O67" s="1">
        <f t="shared" si="8"/>
        <v>50.779856637489814</v>
      </c>
      <c r="P67" s="1">
        <f t="shared" si="9"/>
        <v>57.084784165460533</v>
      </c>
    </row>
    <row r="68" spans="1:16" x14ac:dyDescent="0.3">
      <c r="A68">
        <v>66</v>
      </c>
      <c r="B68">
        <v>53.746744</v>
      </c>
      <c r="C68" s="1">
        <f t="shared" si="0"/>
        <v>53.491488318391468</v>
      </c>
      <c r="D68" s="1">
        <f t="shared" si="10"/>
        <v>1.0902961115840848</v>
      </c>
      <c r="E68" s="20">
        <f t="shared" si="3"/>
        <v>1.5942217076191592</v>
      </c>
      <c r="F68" s="1">
        <f t="shared" si="4"/>
        <v>50.339024554406109</v>
      </c>
      <c r="G68" s="1">
        <f t="shared" si="5"/>
        <v>56.643952082376828</v>
      </c>
      <c r="L68" s="1">
        <f t="shared" si="1"/>
        <v>54.351522040147515</v>
      </c>
      <c r="M68" s="3">
        <f t="shared" si="6"/>
        <v>0.57222498450658443</v>
      </c>
      <c r="N68" s="20">
        <f t="shared" si="7"/>
        <v>1.5942217076191592</v>
      </c>
      <c r="O68" s="1">
        <f t="shared" si="8"/>
        <v>51.199058276162155</v>
      </c>
      <c r="P68" s="1">
        <f t="shared" si="9"/>
        <v>57.503985804132874</v>
      </c>
    </row>
    <row r="69" spans="1:16" x14ac:dyDescent="0.3">
      <c r="A69">
        <v>67</v>
      </c>
      <c r="B69">
        <v>53.707267000000002</v>
      </c>
      <c r="C69" s="1">
        <f t="shared" si="0"/>
        <v>53.51701388655232</v>
      </c>
      <c r="D69" s="1">
        <f t="shared" si="10"/>
        <v>0.66711610526801346</v>
      </c>
      <c r="E69" s="20">
        <f t="shared" si="3"/>
        <v>1.5942217076191592</v>
      </c>
      <c r="F69" s="1">
        <f t="shared" si="4"/>
        <v>50.364550122566961</v>
      </c>
      <c r="G69" s="1">
        <f t="shared" si="5"/>
        <v>56.669477650537679</v>
      </c>
      <c r="L69" s="1">
        <f t="shared" si="1"/>
        <v>53.807221804014752</v>
      </c>
      <c r="M69" s="3">
        <f t="shared" si="6"/>
        <v>0.66773174109982714</v>
      </c>
      <c r="N69" s="20">
        <f t="shared" si="7"/>
        <v>1.5942217076191592</v>
      </c>
      <c r="O69" s="1">
        <f t="shared" si="8"/>
        <v>50.654758040029392</v>
      </c>
      <c r="P69" s="1">
        <f t="shared" si="9"/>
        <v>56.959685568000111</v>
      </c>
    </row>
    <row r="70" spans="1:16" x14ac:dyDescent="0.3">
      <c r="A70">
        <v>68</v>
      </c>
      <c r="B70">
        <v>53.598709999999997</v>
      </c>
      <c r="C70" s="1">
        <f t="shared" ref="C70:C133" si="11">$H$1*B69+(1-$H$1)*C69</f>
        <v>53.53603919789709</v>
      </c>
      <c r="D70" s="1">
        <f t="shared" si="10"/>
        <v>0.6099448893902667</v>
      </c>
      <c r="E70" s="20">
        <f t="shared" si="3"/>
        <v>1.5942217076191592</v>
      </c>
      <c r="F70" s="1">
        <f t="shared" si="4"/>
        <v>50.38357543391173</v>
      </c>
      <c r="G70" s="1">
        <f t="shared" si="5"/>
        <v>56.688502961882449</v>
      </c>
      <c r="L70" s="1">
        <f t="shared" ref="L70:L133" si="12">$Q$1*B69+(1-$Q$1)*L69</f>
        <v>53.717262480401473</v>
      </c>
      <c r="M70" s="3">
        <f t="shared" si="6"/>
        <v>0.44448399862171434</v>
      </c>
      <c r="N70" s="20">
        <f t="shared" si="7"/>
        <v>1.5942217076191592</v>
      </c>
      <c r="O70" s="1">
        <f t="shared" si="8"/>
        <v>50.564798716416114</v>
      </c>
      <c r="P70" s="1">
        <f t="shared" si="9"/>
        <v>56.869726244386833</v>
      </c>
    </row>
    <row r="71" spans="1:16" x14ac:dyDescent="0.3">
      <c r="A71">
        <v>69</v>
      </c>
      <c r="B71">
        <v>53.934258</v>
      </c>
      <c r="C71" s="1">
        <f t="shared" si="11"/>
        <v>53.542306278107382</v>
      </c>
      <c r="D71" s="1">
        <f t="shared" ref="D71:D97" si="13">SQRT(SUMXMY2(B68:B70,C68:C70)/3)</f>
        <v>0.18733155954634212</v>
      </c>
      <c r="E71" s="20">
        <f t="shared" si="3"/>
        <v>1.5942217076191592</v>
      </c>
      <c r="F71" s="1">
        <f t="shared" si="4"/>
        <v>50.389842514122023</v>
      </c>
      <c r="G71" s="1">
        <f t="shared" si="5"/>
        <v>56.694770042092742</v>
      </c>
      <c r="L71" s="1">
        <f t="shared" si="12"/>
        <v>53.610565248040146</v>
      </c>
      <c r="M71" s="3">
        <f t="shared" si="6"/>
        <v>0.36046365110305684</v>
      </c>
      <c r="N71" s="20">
        <f t="shared" si="7"/>
        <v>1.5942217076191592</v>
      </c>
      <c r="O71" s="1">
        <f t="shared" si="8"/>
        <v>50.458101484054787</v>
      </c>
      <c r="P71" s="1">
        <f t="shared" si="9"/>
        <v>56.763029012025505</v>
      </c>
    </row>
    <row r="72" spans="1:16" x14ac:dyDescent="0.3">
      <c r="A72">
        <v>70</v>
      </c>
      <c r="B72">
        <v>54.625087000000001</v>
      </c>
      <c r="C72" s="1">
        <f t="shared" si="11"/>
        <v>53.581501450296649</v>
      </c>
      <c r="D72" s="1">
        <f t="shared" si="13"/>
        <v>0.25413253032446537</v>
      </c>
      <c r="E72" s="20">
        <f t="shared" ref="E72:E135" si="14">SQRT(SUMXMY2($B$4:$B$142,$C$4:$C$142)/$H$3)</f>
        <v>1.5942217076191592</v>
      </c>
      <c r="F72" s="1">
        <f t="shared" ref="F72:F97" si="15">C72-(E72*TINV($H$2,$H$3))</f>
        <v>50.42903768631129</v>
      </c>
      <c r="G72" s="1">
        <f t="shared" ref="G72:G97" si="16">C72+(E72*TINV($H$2,$H$3))</f>
        <v>56.733965214282009</v>
      </c>
      <c r="L72" s="1">
        <f t="shared" si="12"/>
        <v>53.901888724804017</v>
      </c>
      <c r="M72" s="3">
        <f t="shared" ref="M72:M135" si="17">SQRT(SUMXMY2(B69:B71,L69:L71)/3)</f>
        <v>0.20722182247237134</v>
      </c>
      <c r="N72" s="20">
        <f t="shared" ref="N72:N135" si="18">SQRT(SUMXMY2($B$4:$B$142,$C$4:$C$142)/$H$3)</f>
        <v>1.5942217076191592</v>
      </c>
      <c r="O72" s="1">
        <f t="shared" ref="O72:O135" si="19">L72-(N72*TINV($H$2,$H$3))</f>
        <v>50.749424960818658</v>
      </c>
      <c r="P72" s="1">
        <f t="shared" ref="P72:P135" si="20">L72+(N72*TINV($H$2,$H$3))</f>
        <v>57.054352488789377</v>
      </c>
    </row>
    <row r="73" spans="1:16" x14ac:dyDescent="0.3">
      <c r="A73">
        <v>71</v>
      </c>
      <c r="B73">
        <v>54.634957999999997</v>
      </c>
      <c r="C73" s="1">
        <f t="shared" si="11"/>
        <v>53.685860005266989</v>
      </c>
      <c r="D73" s="1">
        <f t="shared" si="13"/>
        <v>0.64462510585105604</v>
      </c>
      <c r="E73" s="20">
        <f t="shared" si="14"/>
        <v>1.5942217076191592</v>
      </c>
      <c r="F73" s="1">
        <f t="shared" si="15"/>
        <v>50.533396241281629</v>
      </c>
      <c r="G73" s="1">
        <f t="shared" si="16"/>
        <v>56.838323769252348</v>
      </c>
      <c r="L73" s="1">
        <f t="shared" si="12"/>
        <v>54.552767172480401</v>
      </c>
      <c r="M73" s="3">
        <f t="shared" si="17"/>
        <v>0.46254637011768202</v>
      </c>
      <c r="N73" s="20">
        <f t="shared" si="18"/>
        <v>1.5942217076191592</v>
      </c>
      <c r="O73" s="1">
        <f t="shared" si="19"/>
        <v>51.400303408495041</v>
      </c>
      <c r="P73" s="1">
        <f t="shared" si="20"/>
        <v>57.70523093646576</v>
      </c>
    </row>
    <row r="74" spans="1:16" x14ac:dyDescent="0.3">
      <c r="A74">
        <v>72</v>
      </c>
      <c r="B74">
        <v>54.921160999999998</v>
      </c>
      <c r="C74" s="1">
        <f t="shared" si="11"/>
        <v>53.780769804740288</v>
      </c>
      <c r="D74" s="1">
        <f t="shared" si="13"/>
        <v>0.84527785480090367</v>
      </c>
      <c r="E74" s="20">
        <f t="shared" si="14"/>
        <v>1.5942217076191592</v>
      </c>
      <c r="F74" s="1">
        <f t="shared" si="15"/>
        <v>50.628306040754929</v>
      </c>
      <c r="G74" s="1">
        <f t="shared" si="16"/>
        <v>56.933233568725647</v>
      </c>
      <c r="L74" s="1">
        <f t="shared" si="12"/>
        <v>54.626738917248041</v>
      </c>
      <c r="M74" s="3">
        <f t="shared" si="17"/>
        <v>0.45990871378500925</v>
      </c>
      <c r="N74" s="20">
        <f t="shared" si="18"/>
        <v>1.5942217076191592</v>
      </c>
      <c r="O74" s="1">
        <f t="shared" si="19"/>
        <v>51.474275153262681</v>
      </c>
      <c r="P74" s="1">
        <f t="shared" si="20"/>
        <v>57.7792026812334</v>
      </c>
    </row>
    <row r="75" spans="1:16" x14ac:dyDescent="0.3">
      <c r="A75">
        <v>73</v>
      </c>
      <c r="B75">
        <v>55.720550000000003</v>
      </c>
      <c r="C75" s="1">
        <f t="shared" si="11"/>
        <v>53.894808924266258</v>
      </c>
      <c r="D75" s="1">
        <f t="shared" si="13"/>
        <v>1.0472742209153778</v>
      </c>
      <c r="E75" s="20">
        <f t="shared" si="14"/>
        <v>1.5942217076191592</v>
      </c>
      <c r="F75" s="1">
        <f t="shared" si="15"/>
        <v>50.742345160280898</v>
      </c>
      <c r="G75" s="1">
        <f t="shared" si="16"/>
        <v>57.047272688251617</v>
      </c>
      <c r="L75" s="1">
        <f t="shared" si="12"/>
        <v>54.891718791724806</v>
      </c>
      <c r="M75" s="3">
        <f t="shared" si="17"/>
        <v>0.45330469524254202</v>
      </c>
      <c r="N75" s="20">
        <f t="shared" si="18"/>
        <v>1.5942217076191592</v>
      </c>
      <c r="O75" s="1">
        <f t="shared" si="19"/>
        <v>51.739255027739446</v>
      </c>
      <c r="P75" s="1">
        <f t="shared" si="20"/>
        <v>58.044182555710165</v>
      </c>
    </row>
    <row r="76" spans="1:16" x14ac:dyDescent="0.3">
      <c r="A76">
        <v>74</v>
      </c>
      <c r="B76">
        <v>55.651466999999997</v>
      </c>
      <c r="C76" s="1">
        <f t="shared" si="11"/>
        <v>54.077383031839631</v>
      </c>
      <c r="D76" s="1">
        <f t="shared" si="13"/>
        <v>1.3582598619132131</v>
      </c>
      <c r="E76" s="20">
        <f t="shared" si="14"/>
        <v>1.5942217076191592</v>
      </c>
      <c r="F76" s="1">
        <f t="shared" si="15"/>
        <v>50.924919267854271</v>
      </c>
      <c r="G76" s="1">
        <f t="shared" si="16"/>
        <v>57.22984679582499</v>
      </c>
      <c r="L76" s="1">
        <f t="shared" si="12"/>
        <v>55.637666879172485</v>
      </c>
      <c r="M76" s="3">
        <f t="shared" si="17"/>
        <v>0.51003296192542946</v>
      </c>
      <c r="N76" s="20">
        <f t="shared" si="18"/>
        <v>1.5942217076191592</v>
      </c>
      <c r="O76" s="1">
        <f t="shared" si="19"/>
        <v>52.485203115187126</v>
      </c>
      <c r="P76" s="1">
        <f t="shared" si="20"/>
        <v>58.790130643157845</v>
      </c>
    </row>
    <row r="77" spans="1:16" x14ac:dyDescent="0.3">
      <c r="A77">
        <v>75</v>
      </c>
      <c r="B77">
        <v>54.861944999999999</v>
      </c>
      <c r="C77" s="1">
        <f t="shared" si="11"/>
        <v>54.234791428655669</v>
      </c>
      <c r="D77" s="1">
        <f t="shared" si="13"/>
        <v>1.5396496238502628</v>
      </c>
      <c r="E77" s="20">
        <f t="shared" si="14"/>
        <v>1.5942217076191592</v>
      </c>
      <c r="F77" s="1">
        <f t="shared" si="15"/>
        <v>51.082327664670309</v>
      </c>
      <c r="G77" s="1">
        <f t="shared" si="16"/>
        <v>57.387255192641028</v>
      </c>
      <c r="L77" s="1">
        <f t="shared" si="12"/>
        <v>55.650086987917241</v>
      </c>
      <c r="M77" s="3">
        <f t="shared" si="17"/>
        <v>0.50788318143636713</v>
      </c>
      <c r="N77" s="20">
        <f t="shared" si="18"/>
        <v>1.5942217076191592</v>
      </c>
      <c r="O77" s="1">
        <f t="shared" si="19"/>
        <v>52.497623223931882</v>
      </c>
      <c r="P77" s="1">
        <f t="shared" si="20"/>
        <v>58.802550751902601</v>
      </c>
    </row>
    <row r="78" spans="1:16" x14ac:dyDescent="0.3">
      <c r="A78">
        <v>76</v>
      </c>
      <c r="B78">
        <v>55.049455000000002</v>
      </c>
      <c r="C78" s="1">
        <f t="shared" si="11"/>
        <v>54.297506785790105</v>
      </c>
      <c r="D78" s="1">
        <f t="shared" si="13"/>
        <v>1.4380997202895731</v>
      </c>
      <c r="E78" s="20">
        <f t="shared" si="14"/>
        <v>1.5942217076191592</v>
      </c>
      <c r="F78" s="1">
        <f t="shared" si="15"/>
        <v>51.145043021804746</v>
      </c>
      <c r="G78" s="1">
        <f t="shared" si="16"/>
        <v>57.449970549775465</v>
      </c>
      <c r="L78" s="1">
        <f t="shared" si="12"/>
        <v>54.940759198791724</v>
      </c>
      <c r="M78" s="3">
        <f t="shared" si="17"/>
        <v>0.66038357749213206</v>
      </c>
      <c r="N78" s="20">
        <f t="shared" si="18"/>
        <v>1.5942217076191592</v>
      </c>
      <c r="O78" s="1">
        <f t="shared" si="19"/>
        <v>51.788295434806365</v>
      </c>
      <c r="P78" s="1">
        <f t="shared" si="20"/>
        <v>58.093222962777084</v>
      </c>
    </row>
    <row r="79" spans="1:16" x14ac:dyDescent="0.3">
      <c r="A79">
        <v>77</v>
      </c>
      <c r="B79">
        <v>51.101843000000002</v>
      </c>
      <c r="C79" s="1">
        <f t="shared" si="11"/>
        <v>54.372701607211091</v>
      </c>
      <c r="D79" s="1">
        <f t="shared" si="13"/>
        <v>1.070278477425834</v>
      </c>
      <c r="E79" s="20">
        <f t="shared" si="14"/>
        <v>1.5942217076191592</v>
      </c>
      <c r="F79" s="1">
        <f t="shared" si="15"/>
        <v>51.220237843225732</v>
      </c>
      <c r="G79" s="1">
        <f t="shared" si="16"/>
        <v>57.525165371196451</v>
      </c>
      <c r="L79" s="1">
        <f t="shared" si="12"/>
        <v>55.038585419879176</v>
      </c>
      <c r="M79" s="3">
        <f t="shared" si="17"/>
        <v>0.45941013399550601</v>
      </c>
      <c r="N79" s="20">
        <f t="shared" si="18"/>
        <v>1.5942217076191592</v>
      </c>
      <c r="O79" s="1">
        <f t="shared" si="19"/>
        <v>51.886121655893817</v>
      </c>
      <c r="P79" s="1">
        <f t="shared" si="20"/>
        <v>58.191049183864536</v>
      </c>
    </row>
    <row r="80" spans="1:16" x14ac:dyDescent="0.3">
      <c r="A80">
        <v>78</v>
      </c>
      <c r="B80">
        <v>51.427523000000001</v>
      </c>
      <c r="C80" s="1">
        <f t="shared" si="11"/>
        <v>54.045615746489986</v>
      </c>
      <c r="D80" s="1">
        <f t="shared" si="13"/>
        <v>1.9712317424451702</v>
      </c>
      <c r="E80" s="20">
        <f t="shared" si="14"/>
        <v>1.5942217076191592</v>
      </c>
      <c r="F80" s="1">
        <f t="shared" si="15"/>
        <v>50.893151982504627</v>
      </c>
      <c r="G80" s="1">
        <f t="shared" si="16"/>
        <v>57.198079510475345</v>
      </c>
      <c r="L80" s="1">
        <f t="shared" si="12"/>
        <v>51.495517241987919</v>
      </c>
      <c r="M80" s="3">
        <f t="shared" si="17"/>
        <v>2.3188304128586452</v>
      </c>
      <c r="N80" s="20">
        <f t="shared" si="18"/>
        <v>1.5942217076191592</v>
      </c>
      <c r="O80" s="1">
        <f t="shared" si="19"/>
        <v>48.34305347800256</v>
      </c>
      <c r="P80" s="1">
        <f t="shared" si="20"/>
        <v>54.647981005973278</v>
      </c>
    </row>
    <row r="81" spans="1:16" x14ac:dyDescent="0.3">
      <c r="A81">
        <v>79</v>
      </c>
      <c r="B81">
        <v>50.766295999999997</v>
      </c>
      <c r="C81" s="1">
        <f t="shared" si="11"/>
        <v>53.78380647184099</v>
      </c>
      <c r="D81" s="1">
        <f t="shared" si="13"/>
        <v>2.4575293673690379</v>
      </c>
      <c r="E81" s="20">
        <f t="shared" si="14"/>
        <v>1.5942217076191592</v>
      </c>
      <c r="F81" s="1">
        <f t="shared" si="15"/>
        <v>50.63134270785563</v>
      </c>
      <c r="G81" s="1">
        <f t="shared" si="16"/>
        <v>56.936270235826349</v>
      </c>
      <c r="L81" s="1">
        <f t="shared" si="12"/>
        <v>51.434322424198797</v>
      </c>
      <c r="M81" s="3">
        <f t="shared" si="17"/>
        <v>2.2740843486716398</v>
      </c>
      <c r="N81" s="20">
        <f t="shared" si="18"/>
        <v>1.5942217076191592</v>
      </c>
      <c r="O81" s="1">
        <f t="shared" si="19"/>
        <v>48.281858660213437</v>
      </c>
      <c r="P81" s="1">
        <f t="shared" si="20"/>
        <v>54.586786188184156</v>
      </c>
    </row>
    <row r="82" spans="1:16" x14ac:dyDescent="0.3">
      <c r="A82">
        <v>80</v>
      </c>
      <c r="B82">
        <v>50.272843999999999</v>
      </c>
      <c r="C82" s="1">
        <f t="shared" si="11"/>
        <v>53.482055424656892</v>
      </c>
      <c r="D82" s="1">
        <f t="shared" si="13"/>
        <v>2.9809559487553874</v>
      </c>
      <c r="E82" s="20">
        <f t="shared" si="14"/>
        <v>1.5942217076191592</v>
      </c>
      <c r="F82" s="1">
        <f t="shared" si="15"/>
        <v>50.329591660671532</v>
      </c>
      <c r="G82" s="1">
        <f t="shared" si="16"/>
        <v>56.634519188642251</v>
      </c>
      <c r="L82" s="1">
        <f t="shared" si="12"/>
        <v>50.833098642419877</v>
      </c>
      <c r="M82" s="3">
        <f t="shared" si="17"/>
        <v>2.3057047657818552</v>
      </c>
      <c r="N82" s="20">
        <f t="shared" si="18"/>
        <v>1.5942217076191592</v>
      </c>
      <c r="O82" s="1">
        <f t="shared" si="19"/>
        <v>47.680634878434518</v>
      </c>
      <c r="P82" s="1">
        <f t="shared" si="20"/>
        <v>53.985562406405236</v>
      </c>
    </row>
    <row r="83" spans="1:16" x14ac:dyDescent="0.3">
      <c r="A83">
        <v>81</v>
      </c>
      <c r="B83">
        <v>49.246468</v>
      </c>
      <c r="C83" s="1">
        <f t="shared" si="11"/>
        <v>53.161134282191206</v>
      </c>
      <c r="D83" s="1">
        <f t="shared" si="13"/>
        <v>2.9585366340496697</v>
      </c>
      <c r="E83" s="20">
        <f t="shared" si="14"/>
        <v>1.5942217076191592</v>
      </c>
      <c r="F83" s="1">
        <f t="shared" si="15"/>
        <v>50.008670518205847</v>
      </c>
      <c r="G83" s="1">
        <f t="shared" si="16"/>
        <v>56.313598046176566</v>
      </c>
      <c r="L83" s="1">
        <f t="shared" si="12"/>
        <v>50.32886946424199</v>
      </c>
      <c r="M83" s="3">
        <f t="shared" si="17"/>
        <v>0.50489859863949305</v>
      </c>
      <c r="N83" s="20">
        <f t="shared" si="18"/>
        <v>1.5942217076191592</v>
      </c>
      <c r="O83" s="1">
        <f t="shared" si="19"/>
        <v>47.17640570025663</v>
      </c>
      <c r="P83" s="1">
        <f t="shared" si="20"/>
        <v>53.481333228227349</v>
      </c>
    </row>
    <row r="84" spans="1:16" x14ac:dyDescent="0.3">
      <c r="A84">
        <v>82</v>
      </c>
      <c r="B84">
        <v>49.216858000000002</v>
      </c>
      <c r="C84" s="1">
        <f t="shared" si="11"/>
        <v>52.769667653972085</v>
      </c>
      <c r="D84" s="1">
        <f t="shared" si="13"/>
        <v>3.4024020689675059</v>
      </c>
      <c r="E84" s="20">
        <f t="shared" si="14"/>
        <v>1.5942217076191592</v>
      </c>
      <c r="F84" s="1">
        <f t="shared" si="15"/>
        <v>49.617203889986726</v>
      </c>
      <c r="G84" s="1">
        <f t="shared" si="16"/>
        <v>55.922131417957445</v>
      </c>
      <c r="L84" s="1">
        <f t="shared" si="12"/>
        <v>49.354708146424201</v>
      </c>
      <c r="M84" s="3">
        <f t="shared" si="17"/>
        <v>0.80244158615525052</v>
      </c>
      <c r="N84" s="20">
        <f t="shared" si="18"/>
        <v>1.5942217076191592</v>
      </c>
      <c r="O84" s="1">
        <f t="shared" si="19"/>
        <v>46.202244382438842</v>
      </c>
      <c r="P84" s="1">
        <f t="shared" si="20"/>
        <v>52.507171910409561</v>
      </c>
    </row>
    <row r="85" spans="1:16" x14ac:dyDescent="0.3">
      <c r="A85">
        <v>83</v>
      </c>
      <c r="B85">
        <v>49.947167999999998</v>
      </c>
      <c r="C85" s="1">
        <f t="shared" si="11"/>
        <v>52.414386688574879</v>
      </c>
      <c r="D85" s="1">
        <f t="shared" si="13"/>
        <v>3.5705324769297495</v>
      </c>
      <c r="E85" s="20">
        <f t="shared" si="14"/>
        <v>1.5942217076191592</v>
      </c>
      <c r="F85" s="1">
        <f t="shared" si="15"/>
        <v>49.26192292458952</v>
      </c>
      <c r="G85" s="1">
        <f t="shared" si="16"/>
        <v>55.566850452560239</v>
      </c>
      <c r="L85" s="1">
        <f t="shared" si="12"/>
        <v>49.230643014642425</v>
      </c>
      <c r="M85" s="3">
        <f t="shared" si="17"/>
        <v>0.70816214174801373</v>
      </c>
      <c r="N85" s="20">
        <f t="shared" si="18"/>
        <v>1.5942217076191592</v>
      </c>
      <c r="O85" s="1">
        <f t="shared" si="19"/>
        <v>46.078179250657065</v>
      </c>
      <c r="P85" s="1">
        <f t="shared" si="20"/>
        <v>52.383106778627784</v>
      </c>
    </row>
    <row r="86" spans="1:16" x14ac:dyDescent="0.3">
      <c r="A86">
        <v>84</v>
      </c>
      <c r="B86">
        <v>49.128036999999999</v>
      </c>
      <c r="C86" s="1">
        <f t="shared" si="11"/>
        <v>52.167664819717395</v>
      </c>
      <c r="D86" s="1">
        <f t="shared" si="13"/>
        <v>3.3681961836931404</v>
      </c>
      <c r="E86" s="20">
        <f t="shared" si="14"/>
        <v>1.5942217076191592</v>
      </c>
      <c r="F86" s="1">
        <f t="shared" si="15"/>
        <v>49.015201055732035</v>
      </c>
      <c r="G86" s="1">
        <f t="shared" si="16"/>
        <v>55.320128583702754</v>
      </c>
      <c r="L86" s="1">
        <f t="shared" si="12"/>
        <v>49.875515501464243</v>
      </c>
      <c r="M86" s="3">
        <f t="shared" si="17"/>
        <v>0.75365855383457003</v>
      </c>
      <c r="N86" s="20">
        <f t="shared" si="18"/>
        <v>1.5942217076191592</v>
      </c>
      <c r="O86" s="1">
        <f t="shared" si="19"/>
        <v>46.723051737478883</v>
      </c>
      <c r="P86" s="1">
        <f t="shared" si="20"/>
        <v>53.027979265449602</v>
      </c>
    </row>
    <row r="87" spans="1:16" x14ac:dyDescent="0.3">
      <c r="A87">
        <v>85</v>
      </c>
      <c r="B87">
        <v>49.216858000000002</v>
      </c>
      <c r="C87" s="1">
        <f t="shared" si="11"/>
        <v>51.863702037745654</v>
      </c>
      <c r="D87" s="1">
        <f t="shared" si="13"/>
        <v>3.0522648299806447</v>
      </c>
      <c r="E87" s="20">
        <f t="shared" si="14"/>
        <v>1.5942217076191592</v>
      </c>
      <c r="F87" s="1">
        <f t="shared" si="15"/>
        <v>48.711238273760294</v>
      </c>
      <c r="G87" s="1">
        <f t="shared" si="16"/>
        <v>55.016165801731013</v>
      </c>
      <c r="L87" s="1">
        <f t="shared" si="12"/>
        <v>49.202784850146422</v>
      </c>
      <c r="M87" s="3">
        <f t="shared" si="17"/>
        <v>0.6030850762709119</v>
      </c>
      <c r="N87" s="20">
        <f t="shared" si="18"/>
        <v>1.5942217076191592</v>
      </c>
      <c r="O87" s="1">
        <f t="shared" si="19"/>
        <v>46.050321086161063</v>
      </c>
      <c r="P87" s="1">
        <f t="shared" si="20"/>
        <v>52.355248614131781</v>
      </c>
    </row>
    <row r="88" spans="1:16" x14ac:dyDescent="0.3">
      <c r="A88">
        <v>86</v>
      </c>
      <c r="B88">
        <v>49.285941000000001</v>
      </c>
      <c r="C88" s="1">
        <f t="shared" si="11"/>
        <v>51.599017633971087</v>
      </c>
      <c r="D88" s="1">
        <f t="shared" si="13"/>
        <v>2.7283871120622889</v>
      </c>
      <c r="E88" s="20">
        <f t="shared" si="14"/>
        <v>1.5942217076191592</v>
      </c>
      <c r="F88" s="1">
        <f t="shared" si="15"/>
        <v>48.446553869985728</v>
      </c>
      <c r="G88" s="1">
        <f t="shared" si="16"/>
        <v>54.751481397956447</v>
      </c>
      <c r="L88" s="1">
        <f t="shared" si="12"/>
        <v>49.215450685014645</v>
      </c>
      <c r="M88" s="3">
        <f t="shared" si="17"/>
        <v>0.59786570909631054</v>
      </c>
      <c r="N88" s="20">
        <f t="shared" si="18"/>
        <v>1.5942217076191592</v>
      </c>
      <c r="O88" s="1">
        <f t="shared" si="19"/>
        <v>46.062986921029285</v>
      </c>
      <c r="P88" s="1">
        <f t="shared" si="20"/>
        <v>52.367914449000004</v>
      </c>
    </row>
    <row r="89" spans="1:16" x14ac:dyDescent="0.3">
      <c r="A89">
        <v>87</v>
      </c>
      <c r="B89">
        <v>49.730047999999996</v>
      </c>
      <c r="C89" s="1">
        <f t="shared" si="11"/>
        <v>51.367709970573976</v>
      </c>
      <c r="D89" s="1">
        <f t="shared" si="13"/>
        <v>2.6829985810142007</v>
      </c>
      <c r="E89" s="20">
        <f t="shared" si="14"/>
        <v>1.5942217076191592</v>
      </c>
      <c r="F89" s="1">
        <f t="shared" si="15"/>
        <v>48.215246206588617</v>
      </c>
      <c r="G89" s="1">
        <f t="shared" si="16"/>
        <v>54.520173734559336</v>
      </c>
      <c r="L89" s="1">
        <f t="shared" si="12"/>
        <v>49.278891968501469</v>
      </c>
      <c r="M89" s="3">
        <f t="shared" si="17"/>
        <v>0.43354778598779903</v>
      </c>
      <c r="N89" s="20">
        <f t="shared" si="18"/>
        <v>1.5942217076191592</v>
      </c>
      <c r="O89" s="1">
        <f t="shared" si="19"/>
        <v>46.12642820451611</v>
      </c>
      <c r="P89" s="1">
        <f t="shared" si="20"/>
        <v>52.431355732486828</v>
      </c>
    </row>
    <row r="90" spans="1:16" x14ac:dyDescent="0.3">
      <c r="A90">
        <v>88</v>
      </c>
      <c r="B90">
        <v>49.414239000000002</v>
      </c>
      <c r="C90" s="1">
        <f t="shared" si="11"/>
        <v>51.203943773516578</v>
      </c>
      <c r="D90" s="1">
        <f t="shared" si="13"/>
        <v>2.2389017847028607</v>
      </c>
      <c r="E90" s="20">
        <f t="shared" si="14"/>
        <v>1.5942217076191592</v>
      </c>
      <c r="F90" s="1">
        <f t="shared" si="15"/>
        <v>48.051480009531218</v>
      </c>
      <c r="G90" s="1">
        <f t="shared" si="16"/>
        <v>54.356407537501937</v>
      </c>
      <c r="L90" s="1">
        <f t="shared" si="12"/>
        <v>49.684932396850144</v>
      </c>
      <c r="M90" s="3">
        <f t="shared" si="17"/>
        <v>0.26376043600903981</v>
      </c>
      <c r="N90" s="20">
        <f t="shared" si="18"/>
        <v>1.5942217076191592</v>
      </c>
      <c r="O90" s="1">
        <f t="shared" si="19"/>
        <v>46.532468632864784</v>
      </c>
      <c r="P90" s="1">
        <f t="shared" si="20"/>
        <v>52.837396160835503</v>
      </c>
    </row>
    <row r="91" spans="1:16" x14ac:dyDescent="0.3">
      <c r="A91">
        <v>89</v>
      </c>
      <c r="B91">
        <v>50.351798000000002</v>
      </c>
      <c r="C91" s="1">
        <f t="shared" si="11"/>
        <v>51.024973296164916</v>
      </c>
      <c r="D91" s="1">
        <f t="shared" si="13"/>
        <v>1.9352263795944977</v>
      </c>
      <c r="E91" s="20">
        <f t="shared" si="14"/>
        <v>1.5942217076191592</v>
      </c>
      <c r="F91" s="1">
        <f t="shared" si="15"/>
        <v>47.872509532179556</v>
      </c>
      <c r="G91" s="1">
        <f t="shared" si="16"/>
        <v>54.177437060150275</v>
      </c>
      <c r="L91" s="1">
        <f t="shared" si="12"/>
        <v>49.441308339685023</v>
      </c>
      <c r="M91" s="3">
        <f t="shared" si="17"/>
        <v>0.30647760351152542</v>
      </c>
      <c r="N91" s="20">
        <f t="shared" si="18"/>
        <v>1.5942217076191592</v>
      </c>
      <c r="O91" s="1">
        <f t="shared" si="19"/>
        <v>46.288844575699663</v>
      </c>
      <c r="P91" s="1">
        <f t="shared" si="20"/>
        <v>52.593772103670382</v>
      </c>
    </row>
    <row r="92" spans="1:16" x14ac:dyDescent="0.3">
      <c r="A92">
        <v>90</v>
      </c>
      <c r="B92">
        <v>50.381404000000003</v>
      </c>
      <c r="C92" s="1">
        <f t="shared" si="11"/>
        <v>50.957655766548427</v>
      </c>
      <c r="D92" s="1">
        <f t="shared" si="13"/>
        <v>1.4535181326215585</v>
      </c>
      <c r="E92" s="20">
        <f t="shared" si="14"/>
        <v>1.5942217076191592</v>
      </c>
      <c r="F92" s="1">
        <f t="shared" si="15"/>
        <v>47.805192002563068</v>
      </c>
      <c r="G92" s="1">
        <f t="shared" si="16"/>
        <v>54.110119530533787</v>
      </c>
      <c r="L92" s="1">
        <f t="shared" si="12"/>
        <v>50.260749033968501</v>
      </c>
      <c r="M92" s="3">
        <f t="shared" si="17"/>
        <v>0.60712659344276676</v>
      </c>
      <c r="N92" s="20">
        <f t="shared" si="18"/>
        <v>1.5942217076191592</v>
      </c>
      <c r="O92" s="1">
        <f t="shared" si="19"/>
        <v>47.108285269983142</v>
      </c>
      <c r="P92" s="1">
        <f t="shared" si="20"/>
        <v>53.413212797953861</v>
      </c>
    </row>
    <row r="93" spans="1:16" x14ac:dyDescent="0.3">
      <c r="A93">
        <v>91</v>
      </c>
      <c r="B93">
        <v>50.835379000000003</v>
      </c>
      <c r="C93" s="1">
        <f t="shared" si="11"/>
        <v>50.900030589893589</v>
      </c>
      <c r="D93" s="1">
        <f t="shared" si="13"/>
        <v>1.1530068305904806</v>
      </c>
      <c r="E93" s="20">
        <f t="shared" si="14"/>
        <v>1.5942217076191592</v>
      </c>
      <c r="F93" s="1">
        <f t="shared" si="15"/>
        <v>47.74756682590823</v>
      </c>
      <c r="G93" s="1">
        <f t="shared" si="16"/>
        <v>54.052494353878949</v>
      </c>
      <c r="L93" s="1">
        <f t="shared" si="12"/>
        <v>50.369338503396854</v>
      </c>
      <c r="M93" s="3">
        <f t="shared" si="17"/>
        <v>0.55281822131897274</v>
      </c>
      <c r="N93" s="20">
        <f t="shared" si="18"/>
        <v>1.5942217076191592</v>
      </c>
      <c r="O93" s="1">
        <f t="shared" si="19"/>
        <v>47.216874739411494</v>
      </c>
      <c r="P93" s="1">
        <f t="shared" si="20"/>
        <v>53.521802267382213</v>
      </c>
    </row>
    <row r="94" spans="1:16" x14ac:dyDescent="0.3">
      <c r="A94">
        <v>92</v>
      </c>
      <c r="B94">
        <v>50.411014000000002</v>
      </c>
      <c r="C94" s="1">
        <f t="shared" si="11"/>
        <v>50.893565430904232</v>
      </c>
      <c r="D94" s="1">
        <f t="shared" si="13"/>
        <v>0.51296877939197127</v>
      </c>
      <c r="E94" s="20">
        <f t="shared" si="14"/>
        <v>1.5942217076191592</v>
      </c>
      <c r="F94" s="1">
        <f t="shared" si="15"/>
        <v>47.741101666918873</v>
      </c>
      <c r="G94" s="1">
        <f t="shared" si="16"/>
        <v>54.046029194889591</v>
      </c>
      <c r="L94" s="1">
        <f t="shared" si="12"/>
        <v>50.788774950339693</v>
      </c>
      <c r="M94" s="3">
        <f t="shared" si="17"/>
        <v>0.59462671395384969</v>
      </c>
      <c r="N94" s="20">
        <f t="shared" si="18"/>
        <v>1.5942217076191592</v>
      </c>
      <c r="O94" s="1">
        <f t="shared" si="19"/>
        <v>47.636311186354334</v>
      </c>
      <c r="P94" s="1">
        <f t="shared" si="20"/>
        <v>53.941238714325053</v>
      </c>
    </row>
    <row r="95" spans="1:16" x14ac:dyDescent="0.3">
      <c r="A95">
        <v>93</v>
      </c>
      <c r="B95">
        <v>51.151190999999997</v>
      </c>
      <c r="C95" s="1">
        <f t="shared" si="11"/>
        <v>50.84531028781381</v>
      </c>
      <c r="D95" s="1">
        <f t="shared" si="13"/>
        <v>0.43554632742249433</v>
      </c>
      <c r="E95" s="20">
        <f t="shared" si="14"/>
        <v>1.5942217076191592</v>
      </c>
      <c r="F95" s="1">
        <f t="shared" si="15"/>
        <v>47.69284652382845</v>
      </c>
      <c r="G95" s="1">
        <f t="shared" si="16"/>
        <v>53.997774051799169</v>
      </c>
      <c r="L95" s="1">
        <f t="shared" si="12"/>
        <v>50.448790095033971</v>
      </c>
      <c r="M95" s="3">
        <f t="shared" si="17"/>
        <v>0.35329624061766252</v>
      </c>
      <c r="N95" s="20">
        <f t="shared" si="18"/>
        <v>1.5942217076191592</v>
      </c>
      <c r="O95" s="1">
        <f t="shared" si="19"/>
        <v>47.296326331048611</v>
      </c>
      <c r="P95" s="1">
        <f t="shared" si="20"/>
        <v>53.60125385901933</v>
      </c>
    </row>
    <row r="96" spans="1:16" x14ac:dyDescent="0.3">
      <c r="A96">
        <v>94</v>
      </c>
      <c r="B96">
        <v>50.197136999999998</v>
      </c>
      <c r="C96" s="1">
        <f t="shared" si="11"/>
        <v>50.875898359032433</v>
      </c>
      <c r="D96" s="1">
        <f t="shared" si="13"/>
        <v>0.33196321163196085</v>
      </c>
      <c r="E96" s="20">
        <f t="shared" si="14"/>
        <v>1.5942217076191592</v>
      </c>
      <c r="F96" s="1">
        <f t="shared" si="15"/>
        <v>47.723434595047074</v>
      </c>
      <c r="G96" s="1">
        <f t="shared" si="16"/>
        <v>54.028362123017793</v>
      </c>
      <c r="L96" s="1">
        <f t="shared" si="12"/>
        <v>51.080950909503393</v>
      </c>
      <c r="M96" s="3">
        <f t="shared" si="17"/>
        <v>0.53331170103194181</v>
      </c>
      <c r="N96" s="20">
        <f t="shared" si="18"/>
        <v>1.5942217076191592</v>
      </c>
      <c r="O96" s="1">
        <f t="shared" si="19"/>
        <v>47.928487145518034</v>
      </c>
      <c r="P96" s="1">
        <f t="shared" si="20"/>
        <v>54.233414673488753</v>
      </c>
    </row>
    <row r="97" spans="1:16" x14ac:dyDescent="0.3">
      <c r="A97">
        <v>95</v>
      </c>
      <c r="B97">
        <v>50.495280999999999</v>
      </c>
      <c r="C97" s="1">
        <f t="shared" si="11"/>
        <v>50.808022223129186</v>
      </c>
      <c r="D97" s="1">
        <f t="shared" si="13"/>
        <v>0.51222907507963289</v>
      </c>
      <c r="E97" s="20">
        <f t="shared" si="14"/>
        <v>1.5942217076191592</v>
      </c>
      <c r="F97" s="1">
        <f t="shared" si="15"/>
        <v>47.655558459143826</v>
      </c>
      <c r="G97" s="1">
        <f t="shared" si="16"/>
        <v>53.960485987114545</v>
      </c>
      <c r="L97" s="1">
        <f t="shared" si="12"/>
        <v>50.285518390950337</v>
      </c>
      <c r="M97" s="3">
        <f t="shared" si="17"/>
        <v>0.68731297905450028</v>
      </c>
      <c r="N97" s="20">
        <f t="shared" si="18"/>
        <v>1.5942217076191592</v>
      </c>
      <c r="O97" s="1">
        <f t="shared" si="19"/>
        <v>47.133054626964977</v>
      </c>
      <c r="P97" s="1">
        <f t="shared" si="20"/>
        <v>53.437982154935696</v>
      </c>
    </row>
    <row r="98" spans="1:16" x14ac:dyDescent="0.3">
      <c r="A98">
        <v>96</v>
      </c>
      <c r="B98">
        <v>50.008315000000003</v>
      </c>
      <c r="C98" s="1">
        <f t="shared" si="11"/>
        <v>50.776748100816263</v>
      </c>
      <c r="D98" s="1">
        <f t="shared" ref="D98:D142" si="21">SQRT(SUMXMY2(B95:B97,C95:C97)/3)</f>
        <v>0.46622135845805696</v>
      </c>
      <c r="E98" s="20">
        <f t="shared" si="14"/>
        <v>1.5942217076191592</v>
      </c>
      <c r="F98" s="1">
        <f t="shared" ref="F98:F142" si="22">C98-(E98*TINV($H$2,$H$3))</f>
        <v>47.624284336830904</v>
      </c>
      <c r="G98" s="1">
        <f t="shared" ref="G98:G142" si="23">C98+(E98*TINV($H$2,$H$3))</f>
        <v>53.929211864801623</v>
      </c>
      <c r="L98" s="1">
        <f t="shared" si="12"/>
        <v>50.474304739095032</v>
      </c>
      <c r="M98" s="3">
        <f t="shared" si="17"/>
        <v>0.6629465564392778</v>
      </c>
      <c r="N98" s="20">
        <f t="shared" si="18"/>
        <v>1.5942217076191592</v>
      </c>
      <c r="O98" s="1">
        <f t="shared" si="19"/>
        <v>47.321840975109673</v>
      </c>
      <c r="P98" s="1">
        <f t="shared" si="20"/>
        <v>53.626768503080392</v>
      </c>
    </row>
    <row r="99" spans="1:16" x14ac:dyDescent="0.3">
      <c r="A99">
        <v>97</v>
      </c>
      <c r="B99">
        <v>50.306455999999997</v>
      </c>
      <c r="C99" s="1">
        <f t="shared" si="11"/>
        <v>50.699904790734635</v>
      </c>
      <c r="D99" s="1">
        <f t="shared" si="21"/>
        <v>0.6188735696381481</v>
      </c>
      <c r="E99" s="20">
        <f t="shared" si="14"/>
        <v>1.5942217076191592</v>
      </c>
      <c r="F99" s="1">
        <f t="shared" si="22"/>
        <v>47.547441026749276</v>
      </c>
      <c r="G99" s="1">
        <f t="shared" si="23"/>
        <v>53.852368554719995</v>
      </c>
      <c r="L99" s="1">
        <f t="shared" si="12"/>
        <v>50.054913973909507</v>
      </c>
      <c r="M99" s="3">
        <f t="shared" si="17"/>
        <v>0.58942735366027088</v>
      </c>
      <c r="N99" s="20">
        <f t="shared" si="18"/>
        <v>1.5942217076191592</v>
      </c>
      <c r="O99" s="1">
        <f t="shared" si="19"/>
        <v>46.902450209924147</v>
      </c>
      <c r="P99" s="1">
        <f t="shared" si="20"/>
        <v>53.207377737894866</v>
      </c>
    </row>
    <row r="100" spans="1:16" x14ac:dyDescent="0.3">
      <c r="A100">
        <v>98</v>
      </c>
      <c r="B100">
        <v>49.720109999999998</v>
      </c>
      <c r="C100" s="1">
        <f t="shared" si="11"/>
        <v>50.660559911661174</v>
      </c>
      <c r="D100" s="1">
        <f t="shared" si="21"/>
        <v>0.53012528519366109</v>
      </c>
      <c r="E100" s="20">
        <f t="shared" si="14"/>
        <v>1.5942217076191592</v>
      </c>
      <c r="F100" s="1">
        <f t="shared" si="22"/>
        <v>47.508096147675815</v>
      </c>
      <c r="G100" s="1">
        <f t="shared" si="23"/>
        <v>53.813023675646534</v>
      </c>
      <c r="L100" s="1">
        <f t="shared" si="12"/>
        <v>50.281301797390945</v>
      </c>
      <c r="M100" s="3">
        <f t="shared" si="17"/>
        <v>0.32884655995711415</v>
      </c>
      <c r="N100" s="20">
        <f t="shared" si="18"/>
        <v>1.5942217076191592</v>
      </c>
      <c r="O100" s="1">
        <f t="shared" si="19"/>
        <v>47.128838033405586</v>
      </c>
      <c r="P100" s="1">
        <f t="shared" si="20"/>
        <v>53.433765561376305</v>
      </c>
    </row>
    <row r="101" spans="1:16" x14ac:dyDescent="0.3">
      <c r="A101">
        <v>99</v>
      </c>
      <c r="B101">
        <v>51.270448999999999</v>
      </c>
      <c r="C101" s="1">
        <f t="shared" si="11"/>
        <v>50.566514920495059</v>
      </c>
      <c r="D101" s="1">
        <f t="shared" si="21"/>
        <v>0.7370521052825133</v>
      </c>
      <c r="E101" s="20">
        <f t="shared" si="14"/>
        <v>1.5942217076191592</v>
      </c>
      <c r="F101" s="1">
        <f t="shared" si="22"/>
        <v>47.4140511565097</v>
      </c>
      <c r="G101" s="1">
        <f t="shared" si="23"/>
        <v>53.718978684480419</v>
      </c>
      <c r="L101" s="1">
        <f t="shared" si="12"/>
        <v>49.77622917973909</v>
      </c>
      <c r="M101" s="3">
        <f t="shared" si="17"/>
        <v>0.44547953985581429</v>
      </c>
      <c r="N101" s="20">
        <f t="shared" si="18"/>
        <v>1.5942217076191592</v>
      </c>
      <c r="O101" s="1">
        <f t="shared" si="19"/>
        <v>46.623765415753731</v>
      </c>
      <c r="P101" s="1">
        <f t="shared" si="20"/>
        <v>52.92869294372445</v>
      </c>
    </row>
    <row r="102" spans="1:16" x14ac:dyDescent="0.3">
      <c r="A102">
        <v>100</v>
      </c>
      <c r="B102">
        <v>51.797165</v>
      </c>
      <c r="C102" s="1">
        <f t="shared" si="11"/>
        <v>50.636908328445557</v>
      </c>
      <c r="D102" s="1">
        <f t="shared" si="21"/>
        <v>0.71525547313821836</v>
      </c>
      <c r="E102" s="20">
        <f t="shared" si="14"/>
        <v>1.5942217076191592</v>
      </c>
      <c r="F102" s="1">
        <f t="shared" si="22"/>
        <v>47.484444564460198</v>
      </c>
      <c r="G102" s="1">
        <f t="shared" si="23"/>
        <v>53.789372092430916</v>
      </c>
      <c r="L102" s="1">
        <f t="shared" si="12"/>
        <v>51.121027017973908</v>
      </c>
      <c r="M102" s="3">
        <f t="shared" si="17"/>
        <v>0.93289915417997438</v>
      </c>
      <c r="N102" s="20">
        <f t="shared" si="18"/>
        <v>1.5942217076191592</v>
      </c>
      <c r="O102" s="1">
        <f t="shared" si="19"/>
        <v>47.968563253988549</v>
      </c>
      <c r="P102" s="1">
        <f t="shared" si="20"/>
        <v>54.273490781959268</v>
      </c>
    </row>
    <row r="103" spans="1:16" x14ac:dyDescent="0.3">
      <c r="A103">
        <v>101</v>
      </c>
      <c r="B103">
        <v>51.56859</v>
      </c>
      <c r="C103" s="1">
        <f t="shared" si="11"/>
        <v>50.752933995600998</v>
      </c>
      <c r="D103" s="1">
        <f t="shared" si="21"/>
        <v>0.95326889674749771</v>
      </c>
      <c r="E103" s="20">
        <f t="shared" si="14"/>
        <v>1.5942217076191592</v>
      </c>
      <c r="F103" s="1">
        <f t="shared" si="22"/>
        <v>47.600470231615638</v>
      </c>
      <c r="G103" s="1">
        <f t="shared" si="23"/>
        <v>53.905397759586357</v>
      </c>
      <c r="L103" s="1">
        <f t="shared" si="12"/>
        <v>51.729551201797392</v>
      </c>
      <c r="M103" s="3">
        <f t="shared" si="17"/>
        <v>1.0007982939396831</v>
      </c>
      <c r="N103" s="20">
        <f t="shared" si="18"/>
        <v>1.5942217076191592</v>
      </c>
      <c r="O103" s="1">
        <f t="shared" si="19"/>
        <v>48.577087437812033</v>
      </c>
      <c r="P103" s="1">
        <f t="shared" si="20"/>
        <v>54.882014965782751</v>
      </c>
    </row>
    <row r="104" spans="1:16" x14ac:dyDescent="0.3">
      <c r="A104">
        <v>102</v>
      </c>
      <c r="B104">
        <v>51.995927000000002</v>
      </c>
      <c r="C104" s="1">
        <f t="shared" si="11"/>
        <v>50.834499596040899</v>
      </c>
      <c r="D104" s="1">
        <f t="shared" si="21"/>
        <v>0.91415050724469626</v>
      </c>
      <c r="E104" s="20">
        <f t="shared" si="14"/>
        <v>1.5942217076191592</v>
      </c>
      <c r="F104" s="1">
        <f t="shared" si="22"/>
        <v>47.68203583205554</v>
      </c>
      <c r="G104" s="1">
        <f t="shared" si="23"/>
        <v>53.986963360026259</v>
      </c>
      <c r="L104" s="1">
        <f t="shared" si="12"/>
        <v>51.58468612017974</v>
      </c>
      <c r="M104" s="3">
        <f t="shared" si="17"/>
        <v>0.95144871126139696</v>
      </c>
      <c r="N104" s="20">
        <f t="shared" si="18"/>
        <v>1.5942217076191592</v>
      </c>
      <c r="O104" s="1">
        <f t="shared" si="19"/>
        <v>48.43222235619438</v>
      </c>
      <c r="P104" s="1">
        <f t="shared" si="20"/>
        <v>54.737149884165099</v>
      </c>
    </row>
    <row r="105" spans="1:16" x14ac:dyDescent="0.3">
      <c r="A105">
        <v>103</v>
      </c>
      <c r="B105">
        <v>52.671714999999999</v>
      </c>
      <c r="C105" s="1">
        <f t="shared" si="11"/>
        <v>50.950642336436815</v>
      </c>
      <c r="D105" s="1">
        <f t="shared" si="21"/>
        <v>1.0583641270164568</v>
      </c>
      <c r="E105" s="20">
        <f t="shared" si="14"/>
        <v>1.5942217076191592</v>
      </c>
      <c r="F105" s="1">
        <f t="shared" si="22"/>
        <v>47.798178572451455</v>
      </c>
      <c r="G105" s="1">
        <f t="shared" si="23"/>
        <v>54.103106100422174</v>
      </c>
      <c r="L105" s="1">
        <f t="shared" si="12"/>
        <v>51.954802912017982</v>
      </c>
      <c r="M105" s="3">
        <f t="shared" si="17"/>
        <v>0.46625820473843282</v>
      </c>
      <c r="N105" s="20">
        <f t="shared" si="18"/>
        <v>1.5942217076191592</v>
      </c>
      <c r="O105" s="1">
        <f t="shared" si="19"/>
        <v>48.802339148032623</v>
      </c>
      <c r="P105" s="1">
        <f t="shared" si="20"/>
        <v>55.107266676003341</v>
      </c>
    </row>
    <row r="106" spans="1:16" x14ac:dyDescent="0.3">
      <c r="A106">
        <v>104</v>
      </c>
      <c r="B106">
        <v>52.522643000000002</v>
      </c>
      <c r="C106" s="1">
        <f t="shared" si="11"/>
        <v>51.122749602793135</v>
      </c>
      <c r="D106" s="1">
        <f t="shared" si="21"/>
        <v>1.2879310858173274</v>
      </c>
      <c r="E106" s="20">
        <f t="shared" si="14"/>
        <v>1.5942217076191592</v>
      </c>
      <c r="F106" s="1">
        <f t="shared" si="22"/>
        <v>47.970285838807776</v>
      </c>
      <c r="G106" s="1">
        <f t="shared" si="23"/>
        <v>54.275213366778495</v>
      </c>
      <c r="L106" s="1">
        <f t="shared" si="12"/>
        <v>52.600023791201799</v>
      </c>
      <c r="M106" s="3">
        <f t="shared" si="17"/>
        <v>0.48613801593585171</v>
      </c>
      <c r="N106" s="20">
        <f t="shared" si="18"/>
        <v>1.5942217076191592</v>
      </c>
      <c r="O106" s="1">
        <f t="shared" si="19"/>
        <v>49.44756002721644</v>
      </c>
      <c r="P106" s="1">
        <f t="shared" si="20"/>
        <v>55.752487555187159</v>
      </c>
    </row>
    <row r="107" spans="1:16" x14ac:dyDescent="0.3">
      <c r="A107">
        <v>105</v>
      </c>
      <c r="B107">
        <v>52.154935999999999</v>
      </c>
      <c r="C107" s="1">
        <f t="shared" si="11"/>
        <v>51.26273894251382</v>
      </c>
      <c r="D107" s="1">
        <f t="shared" si="21"/>
        <v>1.4457646479141566</v>
      </c>
      <c r="E107" s="20">
        <f t="shared" si="14"/>
        <v>1.5942217076191592</v>
      </c>
      <c r="F107" s="1">
        <f t="shared" si="22"/>
        <v>48.110275178528461</v>
      </c>
      <c r="G107" s="1">
        <f t="shared" si="23"/>
        <v>54.41520270649918</v>
      </c>
      <c r="L107" s="1">
        <f t="shared" si="12"/>
        <v>52.530381079120183</v>
      </c>
      <c r="M107" s="3">
        <f t="shared" si="17"/>
        <v>0.47925977297533007</v>
      </c>
      <c r="N107" s="20">
        <f t="shared" si="18"/>
        <v>1.5942217076191592</v>
      </c>
      <c r="O107" s="1">
        <f t="shared" si="19"/>
        <v>49.377917315134823</v>
      </c>
      <c r="P107" s="1">
        <f t="shared" si="20"/>
        <v>55.682844843105542</v>
      </c>
    </row>
    <row r="108" spans="1:16" x14ac:dyDescent="0.3">
      <c r="A108">
        <v>106</v>
      </c>
      <c r="B108">
        <v>51.469211000000001</v>
      </c>
      <c r="C108" s="1">
        <f t="shared" si="11"/>
        <v>51.351958648262439</v>
      </c>
      <c r="D108" s="1">
        <f t="shared" si="21"/>
        <v>1.3805564368754666</v>
      </c>
      <c r="E108" s="20">
        <f t="shared" si="14"/>
        <v>1.5942217076191592</v>
      </c>
      <c r="F108" s="1">
        <f t="shared" si="22"/>
        <v>48.19949488427708</v>
      </c>
      <c r="G108" s="1">
        <f t="shared" si="23"/>
        <v>54.504422412247798</v>
      </c>
      <c r="L108" s="1">
        <f t="shared" si="12"/>
        <v>52.192480507912016</v>
      </c>
      <c r="M108" s="3">
        <f t="shared" si="17"/>
        <v>0.4693647253388748</v>
      </c>
      <c r="N108" s="20">
        <f t="shared" si="18"/>
        <v>1.5942217076191592</v>
      </c>
      <c r="O108" s="1">
        <f t="shared" si="19"/>
        <v>49.040016743926657</v>
      </c>
      <c r="P108" s="1">
        <f t="shared" si="20"/>
        <v>55.344944271897376</v>
      </c>
    </row>
    <row r="109" spans="1:16" x14ac:dyDescent="0.3">
      <c r="A109">
        <v>107</v>
      </c>
      <c r="B109">
        <v>51.807105</v>
      </c>
      <c r="C109" s="1">
        <f t="shared" si="11"/>
        <v>51.363683883436195</v>
      </c>
      <c r="D109" s="1">
        <f t="shared" si="21"/>
        <v>0.96080959385273412</v>
      </c>
      <c r="E109" s="20">
        <f t="shared" si="14"/>
        <v>1.5942217076191592</v>
      </c>
      <c r="F109" s="1">
        <f t="shared" si="22"/>
        <v>48.211220119450836</v>
      </c>
      <c r="G109" s="1">
        <f t="shared" si="23"/>
        <v>54.516147647421555</v>
      </c>
      <c r="L109" s="1">
        <f t="shared" si="12"/>
        <v>51.541537950791202</v>
      </c>
      <c r="M109" s="3">
        <f t="shared" si="17"/>
        <v>0.47260468870500533</v>
      </c>
      <c r="N109" s="20">
        <f t="shared" si="18"/>
        <v>1.5942217076191592</v>
      </c>
      <c r="O109" s="1">
        <f t="shared" si="19"/>
        <v>48.389074186805843</v>
      </c>
      <c r="P109" s="1">
        <f t="shared" si="20"/>
        <v>54.694001714776562</v>
      </c>
    </row>
    <row r="110" spans="1:16" x14ac:dyDescent="0.3">
      <c r="A110">
        <v>108</v>
      </c>
      <c r="B110">
        <v>51.777287999999999</v>
      </c>
      <c r="C110" s="1">
        <f t="shared" si="11"/>
        <v>51.408025995092572</v>
      </c>
      <c r="D110" s="1">
        <f t="shared" si="21"/>
        <v>0.57919081196374766</v>
      </c>
      <c r="E110" s="20">
        <f t="shared" si="14"/>
        <v>1.5942217076191592</v>
      </c>
      <c r="F110" s="1">
        <f t="shared" si="22"/>
        <v>48.255562231107213</v>
      </c>
      <c r="G110" s="1">
        <f t="shared" si="23"/>
        <v>54.560489759077932</v>
      </c>
      <c r="L110" s="1">
        <f t="shared" si="12"/>
        <v>51.780548295079122</v>
      </c>
      <c r="M110" s="3">
        <f t="shared" si="17"/>
        <v>0.49484126954553714</v>
      </c>
      <c r="N110" s="20">
        <f t="shared" si="18"/>
        <v>1.5942217076191592</v>
      </c>
      <c r="O110" s="1">
        <f t="shared" si="19"/>
        <v>48.628084531093762</v>
      </c>
      <c r="P110" s="1">
        <f t="shared" si="20"/>
        <v>54.933012059064481</v>
      </c>
    </row>
    <row r="111" spans="1:16" x14ac:dyDescent="0.3">
      <c r="A111">
        <v>109</v>
      </c>
      <c r="B111">
        <v>51.717661999999997</v>
      </c>
      <c r="C111" s="1">
        <f t="shared" si="11"/>
        <v>51.444952195583312</v>
      </c>
      <c r="D111" s="1">
        <f t="shared" si="21"/>
        <v>0.33996314941031108</v>
      </c>
      <c r="E111" s="20">
        <f t="shared" si="14"/>
        <v>1.5942217076191592</v>
      </c>
      <c r="F111" s="1">
        <f t="shared" si="22"/>
        <v>48.292488431597953</v>
      </c>
      <c r="G111" s="1">
        <f t="shared" si="23"/>
        <v>54.597415959568671</v>
      </c>
      <c r="L111" s="1">
        <f t="shared" si="12"/>
        <v>51.777614029507916</v>
      </c>
      <c r="M111" s="3">
        <f t="shared" si="17"/>
        <v>0.44484276931097017</v>
      </c>
      <c r="N111" s="20">
        <f t="shared" si="18"/>
        <v>1.5942217076191592</v>
      </c>
      <c r="O111" s="1">
        <f t="shared" si="19"/>
        <v>48.625150265522556</v>
      </c>
      <c r="P111" s="1">
        <f t="shared" si="20"/>
        <v>54.930077793493275</v>
      </c>
    </row>
    <row r="112" spans="1:16" x14ac:dyDescent="0.3">
      <c r="A112">
        <v>110</v>
      </c>
      <c r="B112">
        <v>51.300261999999996</v>
      </c>
      <c r="C112" s="1">
        <f t="shared" si="11"/>
        <v>51.472223176024983</v>
      </c>
      <c r="D112" s="1">
        <f t="shared" si="21"/>
        <v>0.36848670365334762</v>
      </c>
      <c r="E112" s="20">
        <f t="shared" si="14"/>
        <v>1.5942217076191592</v>
      </c>
      <c r="F112" s="1">
        <f t="shared" si="22"/>
        <v>48.319759412039623</v>
      </c>
      <c r="G112" s="1">
        <f t="shared" si="23"/>
        <v>54.624686940010342</v>
      </c>
      <c r="L112" s="1">
        <f t="shared" si="12"/>
        <v>51.72365720295079</v>
      </c>
      <c r="M112" s="3">
        <f t="shared" si="17"/>
        <v>0.15719492463349374</v>
      </c>
      <c r="N112" s="20">
        <f t="shared" si="18"/>
        <v>1.5942217076191592</v>
      </c>
      <c r="O112" s="1">
        <f t="shared" si="19"/>
        <v>48.57119343896543</v>
      </c>
      <c r="P112" s="1">
        <f t="shared" si="20"/>
        <v>54.876120966936149</v>
      </c>
    </row>
    <row r="113" spans="1:16" x14ac:dyDescent="0.3">
      <c r="A113">
        <v>111</v>
      </c>
      <c r="B113">
        <v>51.16113</v>
      </c>
      <c r="C113" s="1">
        <f t="shared" si="11"/>
        <v>51.455027058422488</v>
      </c>
      <c r="D113" s="1">
        <f t="shared" si="21"/>
        <v>0.28301690865455087</v>
      </c>
      <c r="E113" s="20">
        <f t="shared" si="14"/>
        <v>1.5942217076191592</v>
      </c>
      <c r="F113" s="1">
        <f t="shared" si="22"/>
        <v>48.302563294437128</v>
      </c>
      <c r="G113" s="1">
        <f t="shared" si="23"/>
        <v>54.607490822407847</v>
      </c>
      <c r="L113" s="1">
        <f t="shared" si="12"/>
        <v>51.342601520295077</v>
      </c>
      <c r="M113" s="3">
        <f t="shared" si="17"/>
        <v>0.24689294120317595</v>
      </c>
      <c r="N113" s="20">
        <f t="shared" si="18"/>
        <v>1.5942217076191592</v>
      </c>
      <c r="O113" s="1">
        <f t="shared" si="19"/>
        <v>48.190137756309717</v>
      </c>
      <c r="P113" s="1">
        <f t="shared" si="20"/>
        <v>54.495065284280436</v>
      </c>
    </row>
    <row r="114" spans="1:16" x14ac:dyDescent="0.3">
      <c r="A114">
        <v>112</v>
      </c>
      <c r="B114">
        <v>49.829428999999998</v>
      </c>
      <c r="C114" s="1">
        <f t="shared" si="11"/>
        <v>51.425637352580239</v>
      </c>
      <c r="D114" s="1">
        <f t="shared" si="21"/>
        <v>0.25187084285024208</v>
      </c>
      <c r="E114" s="20">
        <f t="shared" si="14"/>
        <v>1.5942217076191592</v>
      </c>
      <c r="F114" s="1">
        <f t="shared" si="22"/>
        <v>48.273173588594879</v>
      </c>
      <c r="G114" s="1">
        <f t="shared" si="23"/>
        <v>54.578101116565598</v>
      </c>
      <c r="L114" s="1">
        <f t="shared" si="12"/>
        <v>51.179277152029506</v>
      </c>
      <c r="M114" s="3">
        <f t="shared" si="17"/>
        <v>0.26819747475946903</v>
      </c>
      <c r="N114" s="20">
        <f t="shared" si="18"/>
        <v>1.5942217076191592</v>
      </c>
      <c r="O114" s="1">
        <f t="shared" si="19"/>
        <v>48.026813388044147</v>
      </c>
      <c r="P114" s="1">
        <f t="shared" si="20"/>
        <v>54.331740916014866</v>
      </c>
    </row>
    <row r="115" spans="1:16" x14ac:dyDescent="0.3">
      <c r="A115">
        <v>113</v>
      </c>
      <c r="B115">
        <v>49.521352</v>
      </c>
      <c r="C115" s="1">
        <f t="shared" si="11"/>
        <v>51.266016517322214</v>
      </c>
      <c r="D115" s="1">
        <f t="shared" si="21"/>
        <v>0.94230696199207742</v>
      </c>
      <c r="E115" s="20">
        <f t="shared" si="14"/>
        <v>1.5942217076191592</v>
      </c>
      <c r="F115" s="1">
        <f t="shared" si="22"/>
        <v>48.113552753336855</v>
      </c>
      <c r="G115" s="1">
        <f t="shared" si="23"/>
        <v>54.418480281307573</v>
      </c>
      <c r="L115" s="1">
        <f t="shared" si="12"/>
        <v>49.964413815202946</v>
      </c>
      <c r="M115" s="3">
        <f t="shared" si="17"/>
        <v>0.82346532898020453</v>
      </c>
      <c r="N115" s="20">
        <f t="shared" si="18"/>
        <v>1.5942217076191592</v>
      </c>
      <c r="O115" s="1">
        <f t="shared" si="19"/>
        <v>46.811950051217586</v>
      </c>
      <c r="P115" s="1">
        <f t="shared" si="20"/>
        <v>53.116877579188305</v>
      </c>
    </row>
    <row r="116" spans="1:16" x14ac:dyDescent="0.3">
      <c r="A116">
        <v>114</v>
      </c>
      <c r="B116">
        <v>49.382216</v>
      </c>
      <c r="C116" s="1">
        <f t="shared" si="11"/>
        <v>51.091550065589992</v>
      </c>
      <c r="D116" s="1">
        <f t="shared" si="21"/>
        <v>1.3757556546372944</v>
      </c>
      <c r="E116" s="20">
        <f t="shared" si="14"/>
        <v>1.5942217076191592</v>
      </c>
      <c r="F116" s="1">
        <f t="shared" si="22"/>
        <v>47.939086301604632</v>
      </c>
      <c r="G116" s="1">
        <f t="shared" si="23"/>
        <v>54.244013829575351</v>
      </c>
      <c r="L116" s="1">
        <f t="shared" si="12"/>
        <v>49.565658181520291</v>
      </c>
      <c r="M116" s="3">
        <f t="shared" si="17"/>
        <v>0.8269070319180617</v>
      </c>
      <c r="N116" s="20">
        <f t="shared" si="18"/>
        <v>1.5942217076191592</v>
      </c>
      <c r="O116" s="1">
        <f t="shared" si="19"/>
        <v>46.413194417534932</v>
      </c>
      <c r="P116" s="1">
        <f t="shared" si="20"/>
        <v>52.718121945505651</v>
      </c>
    </row>
    <row r="117" spans="1:16" x14ac:dyDescent="0.3">
      <c r="A117">
        <v>115</v>
      </c>
      <c r="B117">
        <v>50.077880999999998</v>
      </c>
      <c r="C117" s="1">
        <f t="shared" si="11"/>
        <v>50.920616659030991</v>
      </c>
      <c r="D117" s="1">
        <f t="shared" si="21"/>
        <v>1.684592762918929</v>
      </c>
      <c r="E117" s="20">
        <f t="shared" si="14"/>
        <v>1.5942217076191592</v>
      </c>
      <c r="F117" s="1">
        <f t="shared" si="22"/>
        <v>47.768152895045631</v>
      </c>
      <c r="G117" s="1">
        <f t="shared" si="23"/>
        <v>54.07308042301635</v>
      </c>
      <c r="L117" s="1">
        <f t="shared" si="12"/>
        <v>49.40056021815203</v>
      </c>
      <c r="M117" s="3">
        <f t="shared" si="17"/>
        <v>0.82705196120302948</v>
      </c>
      <c r="N117" s="20">
        <f t="shared" si="18"/>
        <v>1.5942217076191592</v>
      </c>
      <c r="O117" s="1">
        <f t="shared" si="19"/>
        <v>46.248096454166671</v>
      </c>
      <c r="P117" s="1">
        <f t="shared" si="20"/>
        <v>52.55302398213739</v>
      </c>
    </row>
    <row r="118" spans="1:16" x14ac:dyDescent="0.3">
      <c r="A118">
        <v>116</v>
      </c>
      <c r="B118">
        <v>49.819493000000001</v>
      </c>
      <c r="C118" s="1">
        <f t="shared" si="11"/>
        <v>50.836343093127894</v>
      </c>
      <c r="D118" s="1">
        <f t="shared" si="21"/>
        <v>1.4917417802457151</v>
      </c>
      <c r="E118" s="20">
        <f t="shared" si="14"/>
        <v>1.5942217076191592</v>
      </c>
      <c r="F118" s="1">
        <f t="shared" si="22"/>
        <v>47.683879329142535</v>
      </c>
      <c r="G118" s="1">
        <f t="shared" si="23"/>
        <v>53.988806857113254</v>
      </c>
      <c r="L118" s="1">
        <f t="shared" si="12"/>
        <v>50.010148921815201</v>
      </c>
      <c r="M118" s="3">
        <f t="shared" si="17"/>
        <v>0.47913750551555118</v>
      </c>
      <c r="N118" s="20">
        <f t="shared" si="18"/>
        <v>1.5942217076191592</v>
      </c>
      <c r="O118" s="1">
        <f t="shared" si="19"/>
        <v>46.857685157829842</v>
      </c>
      <c r="P118" s="1">
        <f t="shared" si="20"/>
        <v>53.162612685800561</v>
      </c>
    </row>
    <row r="119" spans="1:16" x14ac:dyDescent="0.3">
      <c r="A119">
        <v>117</v>
      </c>
      <c r="B119">
        <v>49.759863000000003</v>
      </c>
      <c r="C119" s="1">
        <f t="shared" si="11"/>
        <v>50.734658083815106</v>
      </c>
      <c r="D119" s="1">
        <f t="shared" si="21"/>
        <v>1.2471314352923428</v>
      </c>
      <c r="E119" s="20">
        <f t="shared" si="14"/>
        <v>1.5942217076191592</v>
      </c>
      <c r="F119" s="1">
        <f t="shared" si="22"/>
        <v>47.582194319829746</v>
      </c>
      <c r="G119" s="1">
        <f t="shared" si="23"/>
        <v>53.887121847800465</v>
      </c>
      <c r="L119" s="1">
        <f t="shared" si="12"/>
        <v>49.838558592181528</v>
      </c>
      <c r="M119" s="3">
        <f t="shared" si="17"/>
        <v>0.41982701040915626</v>
      </c>
      <c r="N119" s="20">
        <f t="shared" si="18"/>
        <v>1.5942217076191592</v>
      </c>
      <c r="O119" s="1">
        <f t="shared" si="19"/>
        <v>46.686094828196168</v>
      </c>
      <c r="P119" s="1">
        <f t="shared" si="20"/>
        <v>52.991022356166887</v>
      </c>
    </row>
    <row r="120" spans="1:16" x14ac:dyDescent="0.3">
      <c r="A120">
        <v>118</v>
      </c>
      <c r="B120">
        <v>50.872925000000002</v>
      </c>
      <c r="C120" s="1">
        <f t="shared" si="11"/>
        <v>50.637178575433602</v>
      </c>
      <c r="D120" s="1">
        <f t="shared" si="21"/>
        <v>0.94770124658331345</v>
      </c>
      <c r="E120" s="20">
        <f t="shared" si="14"/>
        <v>1.5942217076191592</v>
      </c>
      <c r="F120" s="1">
        <f t="shared" si="22"/>
        <v>47.484714811448242</v>
      </c>
      <c r="G120" s="1">
        <f t="shared" si="23"/>
        <v>53.789642339418961</v>
      </c>
      <c r="L120" s="1">
        <f t="shared" si="12"/>
        <v>49.767732559218153</v>
      </c>
      <c r="M120" s="3">
        <f t="shared" si="17"/>
        <v>0.40878116324636199</v>
      </c>
      <c r="N120" s="20">
        <f t="shared" si="18"/>
        <v>1.5942217076191592</v>
      </c>
      <c r="O120" s="1">
        <f t="shared" si="19"/>
        <v>46.615268795232794</v>
      </c>
      <c r="P120" s="1">
        <f t="shared" si="20"/>
        <v>52.920196323203513</v>
      </c>
    </row>
    <row r="121" spans="1:16" x14ac:dyDescent="0.3">
      <c r="A121">
        <v>119</v>
      </c>
      <c r="B121">
        <v>50.674166999999997</v>
      </c>
      <c r="C121" s="1">
        <f t="shared" si="11"/>
        <v>50.660753217890246</v>
      </c>
      <c r="D121" s="1">
        <f t="shared" si="21"/>
        <v>0.82457786048784554</v>
      </c>
      <c r="E121" s="20">
        <f t="shared" si="14"/>
        <v>1.5942217076191592</v>
      </c>
      <c r="F121" s="1">
        <f t="shared" si="22"/>
        <v>47.508289453904887</v>
      </c>
      <c r="G121" s="1">
        <f t="shared" si="23"/>
        <v>53.813216981875605</v>
      </c>
      <c r="L121" s="1">
        <f t="shared" si="12"/>
        <v>50.762405755921819</v>
      </c>
      <c r="M121" s="3">
        <f t="shared" si="17"/>
        <v>0.64910014838835284</v>
      </c>
      <c r="N121" s="20">
        <f t="shared" si="18"/>
        <v>1.5942217076191592</v>
      </c>
      <c r="O121" s="1">
        <f t="shared" si="19"/>
        <v>47.609941991936459</v>
      </c>
      <c r="P121" s="1">
        <f t="shared" si="20"/>
        <v>53.914869519907178</v>
      </c>
    </row>
    <row r="122" spans="1:16" x14ac:dyDescent="0.3">
      <c r="A122">
        <v>120</v>
      </c>
      <c r="B122">
        <v>51.588465999999997</v>
      </c>
      <c r="C122" s="1">
        <f t="shared" si="11"/>
        <v>50.662094596101227</v>
      </c>
      <c r="D122" s="1">
        <f t="shared" si="21"/>
        <v>0.5790744804359288</v>
      </c>
      <c r="E122" s="20">
        <f t="shared" si="14"/>
        <v>1.5942217076191592</v>
      </c>
      <c r="F122" s="1">
        <f t="shared" si="22"/>
        <v>47.509630832115867</v>
      </c>
      <c r="G122" s="1">
        <f t="shared" si="23"/>
        <v>53.814558360086586</v>
      </c>
      <c r="L122" s="1">
        <f t="shared" si="12"/>
        <v>50.682990875592182</v>
      </c>
      <c r="M122" s="3">
        <f t="shared" si="17"/>
        <v>0.64172408542321169</v>
      </c>
      <c r="N122" s="20">
        <f t="shared" si="18"/>
        <v>1.5942217076191592</v>
      </c>
      <c r="O122" s="1">
        <f t="shared" si="19"/>
        <v>47.530527111606823</v>
      </c>
      <c r="P122" s="1">
        <f t="shared" si="20"/>
        <v>53.835454639577542</v>
      </c>
    </row>
    <row r="123" spans="1:16" x14ac:dyDescent="0.3">
      <c r="A123">
        <v>121</v>
      </c>
      <c r="B123">
        <v>49.521352</v>
      </c>
      <c r="C123" s="1">
        <f t="shared" si="11"/>
        <v>50.754731736491109</v>
      </c>
      <c r="D123" s="1">
        <f t="shared" si="21"/>
        <v>0.55194211176164343</v>
      </c>
      <c r="E123" s="20">
        <f t="shared" si="14"/>
        <v>1.5942217076191592</v>
      </c>
      <c r="F123" s="1">
        <f t="shared" si="22"/>
        <v>47.60226797250575</v>
      </c>
      <c r="G123" s="1">
        <f t="shared" si="23"/>
        <v>53.907195500476469</v>
      </c>
      <c r="L123" s="1">
        <f t="shared" si="12"/>
        <v>51.497918487559218</v>
      </c>
      <c r="M123" s="3">
        <f t="shared" si="17"/>
        <v>0.82646266504287602</v>
      </c>
      <c r="N123" s="20">
        <f t="shared" si="18"/>
        <v>1.5942217076191592</v>
      </c>
      <c r="O123" s="1">
        <f t="shared" si="19"/>
        <v>48.345454723573859</v>
      </c>
      <c r="P123" s="1">
        <f t="shared" si="20"/>
        <v>54.650382251544578</v>
      </c>
    </row>
    <row r="124" spans="1:16" x14ac:dyDescent="0.3">
      <c r="A124">
        <v>122</v>
      </c>
      <c r="B124">
        <v>48.130021999999997</v>
      </c>
      <c r="C124" s="1">
        <f t="shared" si="11"/>
        <v>50.631393762842002</v>
      </c>
      <c r="D124" s="1">
        <f t="shared" si="21"/>
        <v>0.89061205207406735</v>
      </c>
      <c r="E124" s="20">
        <f t="shared" si="14"/>
        <v>1.5942217076191592</v>
      </c>
      <c r="F124" s="1">
        <f t="shared" si="22"/>
        <v>47.478929998856643</v>
      </c>
      <c r="G124" s="1">
        <f t="shared" si="23"/>
        <v>53.783857526827362</v>
      </c>
      <c r="L124" s="1">
        <f t="shared" si="12"/>
        <v>49.719008648755917</v>
      </c>
      <c r="M124" s="3">
        <f t="shared" si="17"/>
        <v>1.2562492266943108</v>
      </c>
      <c r="N124" s="20">
        <f t="shared" si="18"/>
        <v>1.5942217076191592</v>
      </c>
      <c r="O124" s="1">
        <f t="shared" si="19"/>
        <v>46.566544884770558</v>
      </c>
      <c r="P124" s="1">
        <f t="shared" si="20"/>
        <v>52.871472412741277</v>
      </c>
    </row>
    <row r="125" spans="1:16" x14ac:dyDescent="0.3">
      <c r="A125">
        <v>123</v>
      </c>
      <c r="B125">
        <v>49.133764999999997</v>
      </c>
      <c r="C125" s="1">
        <f t="shared" si="11"/>
        <v>50.381256586557804</v>
      </c>
      <c r="D125" s="1">
        <f t="shared" si="21"/>
        <v>1.6966879744855445</v>
      </c>
      <c r="E125" s="20">
        <f t="shared" si="14"/>
        <v>1.5942217076191592</v>
      </c>
      <c r="F125" s="1">
        <f t="shared" si="22"/>
        <v>47.228792822572444</v>
      </c>
      <c r="G125" s="1">
        <f t="shared" si="23"/>
        <v>53.533720350543163</v>
      </c>
      <c r="L125" s="1">
        <f t="shared" si="12"/>
        <v>48.28892066487559</v>
      </c>
      <c r="M125" s="3">
        <f t="shared" si="17"/>
        <v>1.5547324368508022</v>
      </c>
      <c r="N125" s="20">
        <f t="shared" si="18"/>
        <v>1.5942217076191592</v>
      </c>
      <c r="O125" s="1">
        <f t="shared" si="19"/>
        <v>45.136456900890231</v>
      </c>
      <c r="P125" s="1">
        <f t="shared" si="20"/>
        <v>51.44138442886095</v>
      </c>
    </row>
    <row r="126" spans="1:16" x14ac:dyDescent="0.3">
      <c r="A126">
        <v>124</v>
      </c>
      <c r="B126">
        <v>50.226953000000002</v>
      </c>
      <c r="C126" s="1">
        <f t="shared" si="11"/>
        <v>50.256507427902022</v>
      </c>
      <c r="D126" s="1">
        <f t="shared" si="21"/>
        <v>1.7639275806055372</v>
      </c>
      <c r="E126" s="20">
        <f t="shared" si="14"/>
        <v>1.5942217076191592</v>
      </c>
      <c r="F126" s="1">
        <f t="shared" si="22"/>
        <v>47.104043663916663</v>
      </c>
      <c r="G126" s="1">
        <f t="shared" si="23"/>
        <v>53.408971191887382</v>
      </c>
      <c r="L126" s="1">
        <f t="shared" si="12"/>
        <v>49.049280566487553</v>
      </c>
      <c r="M126" s="3">
        <f t="shared" si="17"/>
        <v>1.5433141395773962</v>
      </c>
      <c r="N126" s="20">
        <f t="shared" si="18"/>
        <v>1.5942217076191592</v>
      </c>
      <c r="O126" s="1">
        <f t="shared" si="19"/>
        <v>45.896816802502194</v>
      </c>
      <c r="P126" s="1">
        <f t="shared" si="20"/>
        <v>52.201744330472913</v>
      </c>
    </row>
    <row r="127" spans="1:16" x14ac:dyDescent="0.3">
      <c r="A127">
        <v>125</v>
      </c>
      <c r="B127">
        <v>50.853048000000001</v>
      </c>
      <c r="C127" s="1">
        <f t="shared" si="11"/>
        <v>50.253551985111827</v>
      </c>
      <c r="D127" s="1">
        <f t="shared" si="21"/>
        <v>1.6138948146935777</v>
      </c>
      <c r="E127" s="20">
        <f t="shared" si="14"/>
        <v>1.5942217076191592</v>
      </c>
      <c r="F127" s="1">
        <f t="shared" si="22"/>
        <v>47.101088221126467</v>
      </c>
      <c r="G127" s="1">
        <f t="shared" si="23"/>
        <v>53.406015749097186</v>
      </c>
      <c r="L127" s="1">
        <f t="shared" si="12"/>
        <v>50.109185756648756</v>
      </c>
      <c r="M127" s="3">
        <f t="shared" si="17"/>
        <v>1.2417129138373737</v>
      </c>
      <c r="N127" s="20">
        <f t="shared" si="18"/>
        <v>1.5942217076191592</v>
      </c>
      <c r="O127" s="1">
        <f t="shared" si="19"/>
        <v>46.956721992663397</v>
      </c>
      <c r="P127" s="1">
        <f t="shared" si="20"/>
        <v>53.261649520634116</v>
      </c>
    </row>
    <row r="128" spans="1:16" x14ac:dyDescent="0.3">
      <c r="A128">
        <v>126</v>
      </c>
      <c r="B128">
        <v>50.843111999999998</v>
      </c>
      <c r="C128" s="1">
        <f t="shared" si="11"/>
        <v>50.313501586600651</v>
      </c>
      <c r="D128" s="1">
        <f t="shared" si="21"/>
        <v>0.79927137540135729</v>
      </c>
      <c r="E128" s="20">
        <f t="shared" si="14"/>
        <v>1.5942217076191592</v>
      </c>
      <c r="F128" s="1">
        <f t="shared" si="22"/>
        <v>47.161037822615292</v>
      </c>
      <c r="G128" s="1">
        <f t="shared" si="23"/>
        <v>53.465965350586011</v>
      </c>
      <c r="L128" s="1">
        <f t="shared" si="12"/>
        <v>50.778661775664879</v>
      </c>
      <c r="M128" s="3">
        <f t="shared" si="17"/>
        <v>0.94056815247141623</v>
      </c>
      <c r="N128" s="20">
        <f t="shared" si="18"/>
        <v>1.5942217076191592</v>
      </c>
      <c r="O128" s="1">
        <f t="shared" si="19"/>
        <v>47.62619801167952</v>
      </c>
      <c r="P128" s="1">
        <f t="shared" si="20"/>
        <v>53.931125539650239</v>
      </c>
    </row>
    <row r="129" spans="1:16" x14ac:dyDescent="0.3">
      <c r="A129">
        <v>127</v>
      </c>
      <c r="B129">
        <v>50.853048000000001</v>
      </c>
      <c r="C129" s="1">
        <f t="shared" si="11"/>
        <v>50.366462627940592</v>
      </c>
      <c r="D129" s="1">
        <f t="shared" si="21"/>
        <v>0.46215297830063617</v>
      </c>
      <c r="E129" s="20">
        <f t="shared" si="14"/>
        <v>1.5942217076191592</v>
      </c>
      <c r="F129" s="1">
        <f t="shared" si="22"/>
        <v>47.213998863955233</v>
      </c>
      <c r="G129" s="1">
        <f t="shared" si="23"/>
        <v>53.518926391925952</v>
      </c>
      <c r="L129" s="1">
        <f t="shared" si="12"/>
        <v>50.83666697756648</v>
      </c>
      <c r="M129" s="3">
        <f t="shared" si="17"/>
        <v>0.80506671134664909</v>
      </c>
      <c r="N129" s="20">
        <f t="shared" si="18"/>
        <v>1.5942217076191592</v>
      </c>
      <c r="O129" s="1">
        <f t="shared" si="19"/>
        <v>47.684203213581121</v>
      </c>
      <c r="P129" s="1">
        <f t="shared" si="20"/>
        <v>53.98913074155184</v>
      </c>
    </row>
    <row r="130" spans="1:16" x14ac:dyDescent="0.3">
      <c r="A130">
        <v>128</v>
      </c>
      <c r="B130">
        <v>51.061751000000001</v>
      </c>
      <c r="C130" s="1">
        <f t="shared" si="11"/>
        <v>50.415121165146537</v>
      </c>
      <c r="D130" s="1">
        <f t="shared" si="21"/>
        <v>0.54057006519353334</v>
      </c>
      <c r="E130" s="20">
        <f t="shared" si="14"/>
        <v>1.5942217076191592</v>
      </c>
      <c r="F130" s="1">
        <f t="shared" si="22"/>
        <v>47.262657401161178</v>
      </c>
      <c r="G130" s="1">
        <f t="shared" si="23"/>
        <v>53.567584929131897</v>
      </c>
      <c r="L130" s="1">
        <f t="shared" si="12"/>
        <v>50.851409897756653</v>
      </c>
      <c r="M130" s="3">
        <f t="shared" si="17"/>
        <v>0.4311817893481284</v>
      </c>
      <c r="N130" s="20">
        <f t="shared" si="18"/>
        <v>1.5942217076191592</v>
      </c>
      <c r="O130" s="1">
        <f t="shared" si="19"/>
        <v>47.698946133771294</v>
      </c>
      <c r="P130" s="1">
        <f t="shared" si="20"/>
        <v>54.003873661742013</v>
      </c>
    </row>
    <row r="131" spans="1:16" x14ac:dyDescent="0.3">
      <c r="A131">
        <v>129</v>
      </c>
      <c r="B131">
        <v>51.061751000000001</v>
      </c>
      <c r="C131" s="1">
        <f t="shared" si="11"/>
        <v>50.479784148631886</v>
      </c>
      <c r="D131" s="1">
        <f t="shared" si="21"/>
        <v>0.5583853680048807</v>
      </c>
      <c r="E131" s="20">
        <f t="shared" si="14"/>
        <v>1.5942217076191592</v>
      </c>
      <c r="F131" s="1">
        <f t="shared" si="22"/>
        <v>47.327320384646526</v>
      </c>
      <c r="G131" s="1">
        <f t="shared" si="23"/>
        <v>53.632247912617245</v>
      </c>
      <c r="L131" s="1">
        <f t="shared" si="12"/>
        <v>51.040716889775666</v>
      </c>
      <c r="M131" s="3">
        <f t="shared" si="17"/>
        <v>0.12736502477231998</v>
      </c>
      <c r="N131" s="20">
        <f t="shared" si="18"/>
        <v>1.5942217076191592</v>
      </c>
      <c r="O131" s="1">
        <f t="shared" si="19"/>
        <v>47.888253125790307</v>
      </c>
      <c r="P131" s="1">
        <f t="shared" si="20"/>
        <v>54.193180653761026</v>
      </c>
    </row>
    <row r="132" spans="1:16" x14ac:dyDescent="0.3">
      <c r="A132">
        <v>130</v>
      </c>
      <c r="B132">
        <v>51.976050000000001</v>
      </c>
      <c r="C132" s="1">
        <f t="shared" si="11"/>
        <v>50.5379808337687</v>
      </c>
      <c r="D132" s="1">
        <f t="shared" si="21"/>
        <v>0.5754942466309948</v>
      </c>
      <c r="E132" s="20">
        <f t="shared" si="14"/>
        <v>1.5942217076191592</v>
      </c>
      <c r="F132" s="1">
        <f t="shared" si="22"/>
        <v>47.38551706978334</v>
      </c>
      <c r="G132" s="1">
        <f t="shared" si="23"/>
        <v>53.690444597754059</v>
      </c>
      <c r="L132" s="1">
        <f t="shared" si="12"/>
        <v>51.059647588977569</v>
      </c>
      <c r="M132" s="3">
        <f t="shared" si="17"/>
        <v>0.12241207862767385</v>
      </c>
      <c r="N132" s="20">
        <f t="shared" si="18"/>
        <v>1.5942217076191592</v>
      </c>
      <c r="O132" s="1">
        <f t="shared" si="19"/>
        <v>47.90718382499221</v>
      </c>
      <c r="P132" s="1">
        <f t="shared" si="20"/>
        <v>54.212111352962928</v>
      </c>
    </row>
    <row r="133" spans="1:16" x14ac:dyDescent="0.3">
      <c r="A133">
        <v>131</v>
      </c>
      <c r="B133">
        <v>52.264254999999999</v>
      </c>
      <c r="C133" s="1">
        <f t="shared" si="11"/>
        <v>50.681787750391834</v>
      </c>
      <c r="D133" s="1">
        <f t="shared" si="21"/>
        <v>0.9703708030574576</v>
      </c>
      <c r="E133" s="20">
        <f t="shared" si="14"/>
        <v>1.5942217076191592</v>
      </c>
      <c r="F133" s="1">
        <f t="shared" si="22"/>
        <v>47.529323986406474</v>
      </c>
      <c r="G133" s="1">
        <f t="shared" si="23"/>
        <v>53.834251514377193</v>
      </c>
      <c r="L133" s="1">
        <f t="shared" si="12"/>
        <v>51.88440975889776</v>
      </c>
      <c r="M133" s="3">
        <f t="shared" si="17"/>
        <v>0.54297918683672153</v>
      </c>
      <c r="N133" s="20">
        <f t="shared" si="18"/>
        <v>1.5942217076191592</v>
      </c>
      <c r="O133" s="1">
        <f t="shared" si="19"/>
        <v>48.731945994912401</v>
      </c>
      <c r="P133" s="1">
        <f t="shared" si="20"/>
        <v>55.03687352288312</v>
      </c>
    </row>
    <row r="134" spans="1:16" x14ac:dyDescent="0.3">
      <c r="A134">
        <v>132</v>
      </c>
      <c r="B134">
        <v>52.880412999999997</v>
      </c>
      <c r="C134" s="1">
        <f t="shared" ref="C134:C142" si="24">$H$1*B133+(1-$H$1)*C133</f>
        <v>50.840034475352653</v>
      </c>
      <c r="D134" s="1">
        <f t="shared" si="21"/>
        <v>1.2794440119362964</v>
      </c>
      <c r="E134" s="20">
        <f t="shared" si="14"/>
        <v>1.5942217076191592</v>
      </c>
      <c r="F134" s="1">
        <f t="shared" si="22"/>
        <v>47.687570711367293</v>
      </c>
      <c r="G134" s="1">
        <f t="shared" si="23"/>
        <v>53.992498239338012</v>
      </c>
      <c r="L134" s="1">
        <f t="shared" ref="L134:L142" si="25">$Q$1*B133+(1-$Q$1)*L133</f>
        <v>52.226270475889777</v>
      </c>
      <c r="M134" s="3">
        <f t="shared" si="17"/>
        <v>0.57286363121563033</v>
      </c>
      <c r="N134" s="20">
        <f t="shared" si="18"/>
        <v>1.5942217076191592</v>
      </c>
      <c r="O134" s="1">
        <f t="shared" si="19"/>
        <v>49.073806711904417</v>
      </c>
      <c r="P134" s="1">
        <f t="shared" si="20"/>
        <v>55.378734239875136</v>
      </c>
    </row>
    <row r="135" spans="1:16" x14ac:dyDescent="0.3">
      <c r="A135">
        <v>133</v>
      </c>
      <c r="B135">
        <v>53.178553999999998</v>
      </c>
      <c r="C135" s="1">
        <f t="shared" si="24"/>
        <v>51.044072327817389</v>
      </c>
      <c r="D135" s="1">
        <f t="shared" si="21"/>
        <v>1.7063987465604959</v>
      </c>
      <c r="E135" s="20">
        <f t="shared" si="14"/>
        <v>1.5942217076191592</v>
      </c>
      <c r="F135" s="1">
        <f t="shared" si="22"/>
        <v>47.89160856383203</v>
      </c>
      <c r="G135" s="1">
        <f t="shared" si="23"/>
        <v>54.196536091802749</v>
      </c>
      <c r="L135" s="1">
        <f t="shared" si="25"/>
        <v>52.81499874758898</v>
      </c>
      <c r="M135" s="3">
        <f t="shared" si="17"/>
        <v>0.68604621515002751</v>
      </c>
      <c r="N135" s="20">
        <f t="shared" si="18"/>
        <v>1.5942217076191592</v>
      </c>
      <c r="O135" s="1">
        <f t="shared" si="19"/>
        <v>49.662534983603621</v>
      </c>
      <c r="P135" s="1">
        <f t="shared" si="20"/>
        <v>55.96746251157434</v>
      </c>
    </row>
    <row r="136" spans="1:16" x14ac:dyDescent="0.3">
      <c r="A136">
        <v>134</v>
      </c>
      <c r="B136">
        <v>53.407133000000002</v>
      </c>
      <c r="C136" s="1">
        <f t="shared" si="24"/>
        <v>51.257520495035649</v>
      </c>
      <c r="D136" s="1">
        <f t="shared" si="21"/>
        <v>1.9341974329428362</v>
      </c>
      <c r="E136" s="20">
        <f t="shared" ref="E136:E142" si="26">SQRT(SUMXMY2($B$4:$B$142,$C$4:$C$142)/$H$3)</f>
        <v>1.5942217076191592</v>
      </c>
      <c r="F136" s="1">
        <f t="shared" si="22"/>
        <v>48.10505673105029</v>
      </c>
      <c r="G136" s="1">
        <f t="shared" si="23"/>
        <v>54.409984259021009</v>
      </c>
      <c r="L136" s="1">
        <f t="shared" si="25"/>
        <v>53.142198474758899</v>
      </c>
      <c r="M136" s="3">
        <f t="shared" ref="M136:M142" si="27">SQRT(SUMXMY2(B133:B135,L133:L135)/3)</f>
        <v>0.48454696043243894</v>
      </c>
      <c r="N136" s="20">
        <f t="shared" ref="N136:N142" si="28">SQRT(SUMXMY2($B$4:$B$142,$C$4:$C$142)/$H$3)</f>
        <v>1.5942217076191592</v>
      </c>
      <c r="O136" s="1">
        <f t="shared" ref="O136:O142" si="29">L136-(N136*TINV($H$2,$H$3))</f>
        <v>49.98973471077354</v>
      </c>
      <c r="P136" s="1">
        <f t="shared" ref="P136:P142" si="30">L136+(N136*TINV($H$2,$H$3))</f>
        <v>56.294662238744259</v>
      </c>
    </row>
    <row r="137" spans="1:16" x14ac:dyDescent="0.3">
      <c r="A137">
        <v>135</v>
      </c>
      <c r="B137">
        <v>53.367379999999997</v>
      </c>
      <c r="C137" s="1">
        <f t="shared" si="24"/>
        <v>51.472481745532093</v>
      </c>
      <c r="D137" s="1">
        <f t="shared" si="21"/>
        <v>2.1087113327199516</v>
      </c>
      <c r="E137" s="20">
        <f t="shared" si="26"/>
        <v>1.5942217076191592</v>
      </c>
      <c r="F137" s="1">
        <f t="shared" si="22"/>
        <v>48.320017981546734</v>
      </c>
      <c r="G137" s="1">
        <f t="shared" si="23"/>
        <v>54.624945509517453</v>
      </c>
      <c r="L137" s="1">
        <f t="shared" si="25"/>
        <v>53.380639547475894</v>
      </c>
      <c r="M137" s="3">
        <f t="shared" si="27"/>
        <v>0.45835399931699722</v>
      </c>
      <c r="N137" s="20">
        <f t="shared" si="28"/>
        <v>1.5942217076191592</v>
      </c>
      <c r="O137" s="1">
        <f t="shared" si="29"/>
        <v>50.228175783490535</v>
      </c>
      <c r="P137" s="1">
        <f t="shared" si="30"/>
        <v>56.533103311461254</v>
      </c>
    </row>
    <row r="138" spans="1:16" x14ac:dyDescent="0.3">
      <c r="A138">
        <v>136</v>
      </c>
      <c r="B138">
        <v>53.625768000000001</v>
      </c>
      <c r="C138" s="1">
        <f t="shared" si="24"/>
        <v>51.661971570978892</v>
      </c>
      <c r="D138" s="1">
        <f t="shared" si="21"/>
        <v>2.0629659332433725</v>
      </c>
      <c r="E138" s="20">
        <f t="shared" si="26"/>
        <v>1.5942217076191592</v>
      </c>
      <c r="F138" s="1">
        <f t="shared" si="22"/>
        <v>48.509507806993533</v>
      </c>
      <c r="G138" s="1">
        <f t="shared" si="23"/>
        <v>54.814435334964251</v>
      </c>
      <c r="L138" s="1">
        <f t="shared" si="25"/>
        <v>53.36870595474759</v>
      </c>
      <c r="M138" s="3">
        <f t="shared" si="27"/>
        <v>0.25983234326492988</v>
      </c>
      <c r="N138" s="20">
        <f t="shared" si="28"/>
        <v>1.5942217076191592</v>
      </c>
      <c r="O138" s="1">
        <f t="shared" si="29"/>
        <v>50.21624219076223</v>
      </c>
      <c r="P138" s="1">
        <f t="shared" si="30"/>
        <v>56.521169718732949</v>
      </c>
    </row>
    <row r="139" spans="1:16" x14ac:dyDescent="0.3">
      <c r="A139">
        <v>137</v>
      </c>
      <c r="B139">
        <v>52.761158000000002</v>
      </c>
      <c r="C139" s="1">
        <f t="shared" si="24"/>
        <v>51.858351213881001</v>
      </c>
      <c r="D139" s="1">
        <f t="shared" si="21"/>
        <v>2.0056561462458022</v>
      </c>
      <c r="E139" s="20">
        <f t="shared" si="26"/>
        <v>1.5942217076191592</v>
      </c>
      <c r="F139" s="1">
        <f t="shared" si="22"/>
        <v>48.705887449895641</v>
      </c>
      <c r="G139" s="1">
        <f t="shared" si="23"/>
        <v>55.01081497786636</v>
      </c>
      <c r="L139" s="1">
        <f t="shared" si="25"/>
        <v>53.600061795474758</v>
      </c>
      <c r="M139" s="3">
        <f t="shared" si="27"/>
        <v>0.21326588520228806</v>
      </c>
      <c r="N139" s="20">
        <f t="shared" si="28"/>
        <v>1.5942217076191592</v>
      </c>
      <c r="O139" s="1">
        <f t="shared" si="29"/>
        <v>50.447598031489399</v>
      </c>
      <c r="P139" s="1">
        <f t="shared" si="30"/>
        <v>56.752525559460118</v>
      </c>
    </row>
    <row r="140" spans="1:16" x14ac:dyDescent="0.3">
      <c r="A140">
        <v>138</v>
      </c>
      <c r="B140">
        <v>55.563690000000001</v>
      </c>
      <c r="C140" s="1">
        <f t="shared" si="24"/>
        <v>51.948631892492898</v>
      </c>
      <c r="D140" s="1">
        <f t="shared" si="21"/>
        <v>1.6595376768329273</v>
      </c>
      <c r="E140" s="20">
        <f t="shared" si="26"/>
        <v>1.5942217076191592</v>
      </c>
      <c r="F140" s="1">
        <f t="shared" si="22"/>
        <v>48.796168128507539</v>
      </c>
      <c r="G140" s="1">
        <f t="shared" si="23"/>
        <v>55.101095656478257</v>
      </c>
      <c r="L140" s="1">
        <f t="shared" si="25"/>
        <v>52.845048379547478</v>
      </c>
      <c r="M140" s="3">
        <f t="shared" si="27"/>
        <v>0.50662816370278574</v>
      </c>
      <c r="N140" s="20">
        <f t="shared" si="28"/>
        <v>1.5942217076191592</v>
      </c>
      <c r="O140" s="1">
        <f t="shared" si="29"/>
        <v>49.692584615562119</v>
      </c>
      <c r="P140" s="1">
        <f t="shared" si="30"/>
        <v>55.997512143532838</v>
      </c>
    </row>
    <row r="141" spans="1:16" x14ac:dyDescent="0.3">
      <c r="A141">
        <v>139</v>
      </c>
      <c r="B141">
        <v>55.454371000000002</v>
      </c>
      <c r="C141" s="1">
        <f t="shared" si="24"/>
        <v>52.310137703243612</v>
      </c>
      <c r="D141" s="1">
        <f t="shared" si="21"/>
        <v>2.4317484538462866</v>
      </c>
      <c r="E141" s="20">
        <f t="shared" si="26"/>
        <v>1.5942217076191592</v>
      </c>
      <c r="F141" s="1">
        <f t="shared" si="22"/>
        <v>49.157673939258252</v>
      </c>
      <c r="G141" s="1">
        <f t="shared" si="23"/>
        <v>55.462601467228971</v>
      </c>
      <c r="L141" s="1">
        <f t="shared" si="25"/>
        <v>55.291825837954754</v>
      </c>
      <c r="M141" s="3">
        <f t="shared" si="27"/>
        <v>1.6493284222806188</v>
      </c>
      <c r="N141" s="20">
        <f t="shared" si="28"/>
        <v>1.5942217076191592</v>
      </c>
      <c r="O141" s="1">
        <f t="shared" si="29"/>
        <v>52.139362073969394</v>
      </c>
      <c r="P141" s="1">
        <f t="shared" si="30"/>
        <v>58.444289601940113</v>
      </c>
    </row>
    <row r="142" spans="1:16" x14ac:dyDescent="0.3">
      <c r="A142">
        <v>140</v>
      </c>
      <c r="B142">
        <v>56.219602000000002</v>
      </c>
      <c r="C142" s="1">
        <f t="shared" si="24"/>
        <v>52.624561032919253</v>
      </c>
      <c r="D142" s="1">
        <f t="shared" si="21"/>
        <v>2.8148361845849879</v>
      </c>
      <c r="E142" s="20">
        <f t="shared" si="26"/>
        <v>1.5942217076191592</v>
      </c>
      <c r="F142" s="1">
        <f t="shared" si="22"/>
        <v>49.472097268933894</v>
      </c>
      <c r="G142" s="1">
        <f t="shared" si="23"/>
        <v>55.777024796904612</v>
      </c>
      <c r="L142" s="1">
        <f t="shared" si="25"/>
        <v>55.438116483795476</v>
      </c>
      <c r="M142" s="3">
        <f t="shared" si="27"/>
        <v>1.6453158529821346</v>
      </c>
      <c r="N142" s="20">
        <f t="shared" si="28"/>
        <v>1.5942217076191592</v>
      </c>
      <c r="O142" s="1">
        <f t="shared" si="29"/>
        <v>52.285652719810116</v>
      </c>
      <c r="P142" s="1">
        <f t="shared" si="30"/>
        <v>58.590580247780835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"/>
  <sheetViews>
    <sheetView tabSelected="1" topLeftCell="L1" workbookViewId="0">
      <selection activeCell="X11" sqref="X11"/>
    </sheetView>
  </sheetViews>
  <sheetFormatPr defaultRowHeight="14.4" x14ac:dyDescent="0.3"/>
  <cols>
    <col min="1" max="1" width="6" customWidth="1"/>
    <col min="2" max="2" width="7.88671875" customWidth="1"/>
    <col min="3" max="3" width="19.21875" customWidth="1"/>
    <col min="4" max="4" width="13.109375" customWidth="1"/>
    <col min="5" max="5" width="13.33203125" customWidth="1"/>
    <col min="6" max="7" width="14.109375" customWidth="1"/>
    <col min="9" max="9" width="13.5546875" customWidth="1"/>
    <col min="12" max="12" width="17" customWidth="1"/>
    <col min="13" max="14" width="14" customWidth="1"/>
    <col min="16" max="16" width="25" customWidth="1"/>
    <col min="17" max="17" width="13.5546875" customWidth="1"/>
    <col min="19" max="20" width="11.88671875" customWidth="1"/>
  </cols>
  <sheetData>
    <row r="1" spans="1:31" x14ac:dyDescent="0.3">
      <c r="F1" s="24" t="s">
        <v>44</v>
      </c>
      <c r="G1" s="24"/>
      <c r="H1">
        <v>0.1</v>
      </c>
      <c r="I1" s="18" t="s">
        <v>42</v>
      </c>
      <c r="M1" s="24" t="s">
        <v>45</v>
      </c>
      <c r="N1" s="24"/>
      <c r="O1">
        <v>0.1</v>
      </c>
      <c r="P1" s="18" t="s">
        <v>42</v>
      </c>
      <c r="S1" s="24" t="s">
        <v>46</v>
      </c>
      <c r="T1" s="24"/>
      <c r="U1">
        <v>0.1</v>
      </c>
      <c r="V1" s="18" t="s">
        <v>42</v>
      </c>
    </row>
    <row r="2" spans="1:31" x14ac:dyDescent="0.3">
      <c r="A2" s="2" t="s">
        <v>17</v>
      </c>
      <c r="B2" s="2" t="s">
        <v>18</v>
      </c>
      <c r="C2" s="8" t="s">
        <v>43</v>
      </c>
      <c r="D2" s="2" t="s">
        <v>31</v>
      </c>
      <c r="E2" s="2" t="s">
        <v>27</v>
      </c>
      <c r="F2" s="15" t="s">
        <v>40</v>
      </c>
      <c r="G2" s="15" t="s">
        <v>41</v>
      </c>
      <c r="H2">
        <v>0.05</v>
      </c>
      <c r="I2" s="18" t="s">
        <v>30</v>
      </c>
      <c r="L2" s="2" t="s">
        <v>27</v>
      </c>
      <c r="M2" s="15" t="s">
        <v>40</v>
      </c>
      <c r="N2" s="15" t="s">
        <v>41</v>
      </c>
      <c r="O2">
        <v>0.05</v>
      </c>
      <c r="P2" s="18" t="s">
        <v>30</v>
      </c>
      <c r="Q2" s="25" t="s">
        <v>31</v>
      </c>
      <c r="R2" s="2" t="s">
        <v>27</v>
      </c>
      <c r="S2" s="15" t="s">
        <v>40</v>
      </c>
      <c r="T2" s="15" t="s">
        <v>41</v>
      </c>
      <c r="U2">
        <v>0.05</v>
      </c>
      <c r="V2" s="18" t="s">
        <v>30</v>
      </c>
    </row>
    <row r="3" spans="1:31" x14ac:dyDescent="0.3">
      <c r="A3">
        <v>1</v>
      </c>
      <c r="B3" s="1">
        <v>53.696756000000001</v>
      </c>
      <c r="C3" t="e">
        <v>#N/A</v>
      </c>
      <c r="D3" t="e">
        <v>#N/A</v>
      </c>
      <c r="E3" t="e">
        <v>#N/A</v>
      </c>
      <c r="F3" t="e">
        <v>#N/A</v>
      </c>
      <c r="G3" t="e">
        <v>#N/A</v>
      </c>
      <c r="H3" s="19">
        <f>COUNT(C4:C142)-2</f>
        <v>137</v>
      </c>
      <c r="I3" s="18" t="s">
        <v>26</v>
      </c>
      <c r="L3" t="e">
        <v>#N/A</v>
      </c>
      <c r="M3" t="e">
        <v>#N/A</v>
      </c>
      <c r="N3" t="e">
        <v>#N/A</v>
      </c>
      <c r="O3" s="19">
        <f>COUNT(C4:C142)-2</f>
        <v>137</v>
      </c>
      <c r="P3" s="18" t="s">
        <v>26</v>
      </c>
      <c r="R3" t="e">
        <v>#N/A</v>
      </c>
      <c r="S3" t="e">
        <v>#N/A</v>
      </c>
      <c r="T3" t="e">
        <v>#N/A</v>
      </c>
      <c r="U3" s="19">
        <f>COUNT(C4:C142)-2</f>
        <v>137</v>
      </c>
      <c r="V3" s="18" t="s">
        <v>26</v>
      </c>
    </row>
    <row r="4" spans="1:31" x14ac:dyDescent="0.3">
      <c r="A4">
        <v>2</v>
      </c>
      <c r="B4" s="1">
        <v>53.941723000000003</v>
      </c>
      <c r="C4" s="1">
        <f>B3</f>
        <v>53.696756000000001</v>
      </c>
      <c r="D4" s="1" t="e">
        <v>#N/A</v>
      </c>
      <c r="E4" s="1" t="e">
        <v>#N/A</v>
      </c>
      <c r="F4" s="1" t="e">
        <v>#N/A</v>
      </c>
      <c r="G4" s="1" t="e">
        <v>#N/A</v>
      </c>
      <c r="H4" s="1"/>
      <c r="L4" s="1" t="e">
        <v>#N/A</v>
      </c>
      <c r="M4" s="1" t="e">
        <v>#N/A</v>
      </c>
      <c r="N4" s="1" t="e">
        <v>#N/A</v>
      </c>
      <c r="O4" s="1"/>
      <c r="R4" s="1" t="e">
        <v>#N/A</v>
      </c>
      <c r="S4" s="1" t="e">
        <v>#N/A</v>
      </c>
      <c r="T4" s="1" t="e">
        <v>#N/A</v>
      </c>
      <c r="U4" s="1"/>
      <c r="AD4" s="18" t="s">
        <v>47</v>
      </c>
    </row>
    <row r="5" spans="1:31" x14ac:dyDescent="0.3">
      <c r="A5">
        <v>3</v>
      </c>
      <c r="B5" s="1">
        <v>52.961855</v>
      </c>
      <c r="C5" s="1">
        <f>$H$1*B4+(1-$H$1)*C4</f>
        <v>53.721252700000001</v>
      </c>
      <c r="D5" s="1" t="e">
        <v>#N/A</v>
      </c>
      <c r="E5" s="1" t="e">
        <v>#N/A</v>
      </c>
      <c r="F5" s="1" t="e">
        <v>#N/A</v>
      </c>
      <c r="G5" s="1" t="e">
        <v>#N/A</v>
      </c>
      <c r="H5" s="1"/>
      <c r="L5" s="1" t="e">
        <v>#N/A</v>
      </c>
      <c r="M5" s="1" t="e">
        <v>#N/A</v>
      </c>
      <c r="N5" s="1" t="e">
        <v>#N/A</v>
      </c>
      <c r="O5" s="1"/>
      <c r="R5" s="1" t="e">
        <v>#N/A</v>
      </c>
      <c r="S5" s="1" t="e">
        <v>#N/A</v>
      </c>
      <c r="T5" s="1" t="e">
        <v>#N/A</v>
      </c>
      <c r="U5" s="1"/>
      <c r="AE5" s="18" t="s">
        <v>48</v>
      </c>
    </row>
    <row r="6" spans="1:31" x14ac:dyDescent="0.3">
      <c r="A6">
        <v>4</v>
      </c>
      <c r="B6" s="1">
        <v>51.119701999999997</v>
      </c>
      <c r="C6" s="1">
        <f t="shared" ref="C6:C69" si="0">$H$1*B5+(1-$H$1)*C5</f>
        <v>53.645312930000003</v>
      </c>
      <c r="D6" s="1" t="e">
        <v>#N/A</v>
      </c>
      <c r="E6" s="1" t="e">
        <v>#N/A</v>
      </c>
      <c r="F6" s="1" t="e">
        <v>#N/A</v>
      </c>
      <c r="G6" s="1" t="e">
        <v>#N/A</v>
      </c>
      <c r="H6" s="1"/>
      <c r="L6" s="1" t="e">
        <v>#N/A</v>
      </c>
      <c r="M6" s="1" t="e">
        <v>#N/A</v>
      </c>
      <c r="N6" s="1" t="e">
        <v>#N/A</v>
      </c>
      <c r="O6" s="1"/>
      <c r="R6" s="1" t="e">
        <v>#N/A</v>
      </c>
      <c r="S6" s="1" t="e">
        <v>#N/A</v>
      </c>
      <c r="T6" s="1" t="e">
        <v>#N/A</v>
      </c>
      <c r="U6" s="1"/>
    </row>
    <row r="7" spans="1:31" x14ac:dyDescent="0.3">
      <c r="A7">
        <v>5</v>
      </c>
      <c r="B7" s="1">
        <v>51.276485000000001</v>
      </c>
      <c r="C7" s="1">
        <f t="shared" si="0"/>
        <v>53.392751837000006</v>
      </c>
      <c r="D7" s="3">
        <f t="shared" ref="D7:D70" si="1">SQRT(SUMXMY2(B4:B6,C4:C6)/3)</f>
        <v>1.5292050513899687</v>
      </c>
      <c r="E7" s="3">
        <f>SQRT(SUMXMY2($B$4:$B$142,$C$4:$C$142)/$H$3)</f>
        <v>1.5942217076191592</v>
      </c>
      <c r="F7" s="1">
        <f>C7-(E7*TINV($H$2,$H$3))</f>
        <v>50.240288073014646</v>
      </c>
      <c r="G7" s="1">
        <f>C7+(E7*TINV($H$2,$H$3))</f>
        <v>56.545215600985365</v>
      </c>
      <c r="H7" s="1"/>
      <c r="I7" s="20"/>
      <c r="L7" s="1">
        <f>STEYX($B$4:$B$142,$C$4:$C$142)</f>
        <v>1.5819903865342722</v>
      </c>
      <c r="M7" s="1">
        <f>C7-(L7*TINV($O$2,$O$3))</f>
        <v>50.264474669095662</v>
      </c>
      <c r="N7" s="1">
        <f>C7+(L7*TINV($O$2,$O$3))</f>
        <v>56.521029004904349</v>
      </c>
      <c r="Q7" s="3">
        <f>SQRT(SUMXMY2(B4:B6,C4:C6)/3)</f>
        <v>1.5292050513899687</v>
      </c>
      <c r="R7" s="1">
        <f>STEYX($B$4:$B$142,$C$4:$C$142)</f>
        <v>1.5819903865342722</v>
      </c>
      <c r="S7" s="3" t="e">
        <f t="shared" ref="S7:S8" si="2">C7-(R7*CONFIDENCE($U$2,STDEV(C3:C6),4))</f>
        <v>#N/A</v>
      </c>
      <c r="T7" s="3" t="e">
        <f t="shared" ref="T7:T8" si="3">C7+(R7*CONFIDENCE($U$2,STDEV(C3:C6),4))</f>
        <v>#N/A</v>
      </c>
      <c r="U7" s="1"/>
      <c r="AD7" s="18">
        <f>1.96*STDEV(B3:B6)/SQRT(4)</f>
        <v>1.2511408110483178</v>
      </c>
      <c r="AE7" s="18">
        <f>CONFIDENCE($U$2,STDEV(B3:B6),4)</f>
        <v>1.2511178210423139</v>
      </c>
    </row>
    <row r="8" spans="1:31" x14ac:dyDescent="0.3">
      <c r="A8">
        <v>6</v>
      </c>
      <c r="B8" s="1">
        <v>51.247086000000003</v>
      </c>
      <c r="C8" s="1">
        <f t="shared" si="0"/>
        <v>53.181125153300009</v>
      </c>
      <c r="D8" s="3">
        <f>SQRT(SUMXMY2(B5:B7,C5:C7)/3)</f>
        <v>1.9522620010205933</v>
      </c>
      <c r="E8" s="3">
        <f t="shared" ref="E8:E71" si="4">SQRT(SUMXMY2($B$4:$B$142,$C$4:$C$142)/$H$3)</f>
        <v>1.5942217076191592</v>
      </c>
      <c r="F8" s="1">
        <f t="shared" ref="F8:F71" si="5">C8-(E8*TINV($H$2,$H$3))</f>
        <v>50.028661389314649</v>
      </c>
      <c r="G8" s="1">
        <f t="shared" ref="G8:G71" si="6">C8+(E8*TINV($H$2,$H$3))</f>
        <v>56.333588917285368</v>
      </c>
      <c r="H8" s="1"/>
      <c r="L8" s="1">
        <f t="shared" ref="L8:L71" si="7">STEYX($B$4:$B$142,$C$4:$C$142)</f>
        <v>1.5819903865342722</v>
      </c>
      <c r="M8" s="1">
        <f t="shared" ref="M8:M71" si="8">C8-(L8*TINV($O$2,$O$3))</f>
        <v>50.052847985395665</v>
      </c>
      <c r="N8" s="1">
        <f t="shared" ref="N8:N71" si="9">C8+(L8*TINV($O$2,$O$3))</f>
        <v>56.309402321204352</v>
      </c>
      <c r="Q8" s="3">
        <f>SQRT(SUMXMY2(B5:B7,C5:C7)/3)</f>
        <v>1.9522620010205933</v>
      </c>
      <c r="R8" s="1">
        <f t="shared" ref="R8:R71" si="10">STEYX($B$4:$B$142,$C$4:$C$142)</f>
        <v>1.5819903865342722</v>
      </c>
      <c r="S8" s="3">
        <f>C8-(Q8*CONFIDENCE($U$2,STDEV(C4:C7),4))</f>
        <v>52.892488359804283</v>
      </c>
      <c r="T8" s="3">
        <f>C8+(Q8*CONFIDENCE($U$2,STDEV(C4:C7),4))</f>
        <v>53.469761946795735</v>
      </c>
      <c r="U8" s="1"/>
      <c r="AD8">
        <f t="shared" ref="AD8:AD24" si="11">1.96*STDEV(B4:B7)/SQRT(4)</f>
        <v>1.3355239834838468</v>
      </c>
      <c r="AE8">
        <f t="shared" ref="AE8:AE24" si="12">CONFIDENCE($U$2,STDEV(B4:B7),4)</f>
        <v>1.3354994429172475</v>
      </c>
    </row>
    <row r="9" spans="1:31" x14ac:dyDescent="0.3">
      <c r="A9">
        <v>7</v>
      </c>
      <c r="B9" s="1">
        <v>51.717421999999999</v>
      </c>
      <c r="C9" s="1">
        <f t="shared" si="0"/>
        <v>52.987721237970007</v>
      </c>
      <c r="D9" s="1">
        <f t="shared" si="1"/>
        <v>2.2058863178337869</v>
      </c>
      <c r="E9" s="3">
        <f t="shared" si="4"/>
        <v>1.5942217076191592</v>
      </c>
      <c r="F9" s="1">
        <f t="shared" si="5"/>
        <v>49.835257473984647</v>
      </c>
      <c r="G9" s="1">
        <f t="shared" si="6"/>
        <v>56.140185001955366</v>
      </c>
      <c r="H9" s="1"/>
      <c r="L9" s="1">
        <f t="shared" si="7"/>
        <v>1.5819903865342722</v>
      </c>
      <c r="M9" s="1">
        <f t="shared" si="8"/>
        <v>49.859444070065663</v>
      </c>
      <c r="N9" s="1">
        <f t="shared" si="9"/>
        <v>56.11599840587435</v>
      </c>
      <c r="Q9" s="3">
        <f t="shared" ref="Q9:Q72" si="13">SQRT(SUMXMY2(B6:B8,C6:C8)/3)</f>
        <v>2.2058863178337869</v>
      </c>
      <c r="R9" s="1">
        <f t="shared" si="10"/>
        <v>1.5819903865342722</v>
      </c>
      <c r="S9" s="3">
        <f t="shared" ref="S9:S72" si="14">C9-(Q9*CONFIDENCE($U$2,STDEV(C5:C8),4))</f>
        <v>52.45474046312836</v>
      </c>
      <c r="T9" s="3">
        <f t="shared" ref="T9:T72" si="15">C9+(Q9*CONFIDENCE($U$2,STDEV(C5:C8),4))</f>
        <v>53.520702012811654</v>
      </c>
      <c r="U9" s="1"/>
      <c r="AD9">
        <f t="shared" si="11"/>
        <v>0.85883383132648372</v>
      </c>
      <c r="AE9">
        <f t="shared" si="12"/>
        <v>0.85881805005329359</v>
      </c>
    </row>
    <row r="10" spans="1:31" x14ac:dyDescent="0.3">
      <c r="A10">
        <v>8</v>
      </c>
      <c r="B10" s="1">
        <v>50.600372999999998</v>
      </c>
      <c r="C10" s="1">
        <f t="shared" si="0"/>
        <v>52.86069131417301</v>
      </c>
      <c r="D10" s="1">
        <f t="shared" si="1"/>
        <v>1.8104099835737566</v>
      </c>
      <c r="E10" s="3">
        <f t="shared" si="4"/>
        <v>1.5942217076191592</v>
      </c>
      <c r="F10" s="1">
        <f t="shared" si="5"/>
        <v>49.708227550187651</v>
      </c>
      <c r="G10" s="1">
        <f t="shared" si="6"/>
        <v>56.01315507815837</v>
      </c>
      <c r="H10" s="1"/>
      <c r="L10" s="1">
        <f t="shared" si="7"/>
        <v>1.5819903865342722</v>
      </c>
      <c r="M10" s="1">
        <f t="shared" si="8"/>
        <v>49.732414146268667</v>
      </c>
      <c r="N10" s="1">
        <f t="shared" si="9"/>
        <v>55.988968482077354</v>
      </c>
      <c r="Q10" s="3">
        <f t="shared" si="13"/>
        <v>1.8104099835737566</v>
      </c>
      <c r="R10" s="1">
        <f t="shared" si="10"/>
        <v>1.5819903865342722</v>
      </c>
      <c r="S10" s="3">
        <f t="shared" si="14"/>
        <v>52.359423119542157</v>
      </c>
      <c r="T10" s="3">
        <f t="shared" si="15"/>
        <v>53.361959508803864</v>
      </c>
      <c r="U10" s="1"/>
      <c r="AD10">
        <f t="shared" si="11"/>
        <v>0.25533067068081289</v>
      </c>
      <c r="AE10">
        <f t="shared" si="12"/>
        <v>0.25532597891982156</v>
      </c>
    </row>
    <row r="11" spans="1:31" x14ac:dyDescent="0.3">
      <c r="A11">
        <v>9</v>
      </c>
      <c r="B11" s="1">
        <v>52.040779999999998</v>
      </c>
      <c r="C11" s="1">
        <f t="shared" si="0"/>
        <v>52.634659482755708</v>
      </c>
      <c r="D11" s="1">
        <f t="shared" si="1"/>
        <v>1.8675479897332863</v>
      </c>
      <c r="E11" s="3">
        <f t="shared" si="4"/>
        <v>1.5942217076191592</v>
      </c>
      <c r="F11" s="1">
        <f t="shared" si="5"/>
        <v>49.482195718770349</v>
      </c>
      <c r="G11" s="1">
        <f t="shared" si="6"/>
        <v>55.787123246741068</v>
      </c>
      <c r="H11" s="1"/>
      <c r="L11" s="1">
        <f t="shared" si="7"/>
        <v>1.5819903865342722</v>
      </c>
      <c r="M11" s="1">
        <f t="shared" si="8"/>
        <v>49.506382314851365</v>
      </c>
      <c r="N11" s="1">
        <f t="shared" si="9"/>
        <v>55.762936650660052</v>
      </c>
      <c r="Q11" s="3">
        <f t="shared" si="13"/>
        <v>1.8675479897332863</v>
      </c>
      <c r="R11" s="1">
        <f t="shared" si="10"/>
        <v>1.5819903865342722</v>
      </c>
      <c r="S11" s="3">
        <f t="shared" si="14"/>
        <v>52.209320832876884</v>
      </c>
      <c r="T11" s="3">
        <f t="shared" si="15"/>
        <v>53.059998132634533</v>
      </c>
      <c r="U11" s="1"/>
      <c r="AD11">
        <f t="shared" si="11"/>
        <v>0.45084165707460977</v>
      </c>
      <c r="AE11">
        <f t="shared" si="12"/>
        <v>0.4508333727533636</v>
      </c>
    </row>
    <row r="12" spans="1:31" x14ac:dyDescent="0.3">
      <c r="A12">
        <v>10</v>
      </c>
      <c r="B12" s="1">
        <v>49.963462</v>
      </c>
      <c r="C12" s="1">
        <f t="shared" si="0"/>
        <v>52.575271534480144</v>
      </c>
      <c r="D12" s="1">
        <f t="shared" si="1"/>
        <v>1.5357291292641533</v>
      </c>
      <c r="E12" s="3">
        <f t="shared" si="4"/>
        <v>1.5942217076191592</v>
      </c>
      <c r="F12" s="1">
        <f t="shared" si="5"/>
        <v>49.422807770494785</v>
      </c>
      <c r="G12" s="1">
        <f t="shared" si="6"/>
        <v>55.727735298465504</v>
      </c>
      <c r="H12" s="1"/>
      <c r="L12" s="1">
        <f t="shared" si="7"/>
        <v>1.5819903865342722</v>
      </c>
      <c r="M12" s="1">
        <f t="shared" si="8"/>
        <v>49.446994366575801</v>
      </c>
      <c r="N12" s="1">
        <f t="shared" si="9"/>
        <v>55.703548702384488</v>
      </c>
      <c r="Q12" s="3">
        <f t="shared" si="13"/>
        <v>1.5357291292641533</v>
      </c>
      <c r="R12" s="1">
        <f t="shared" si="10"/>
        <v>1.5819903865342722</v>
      </c>
      <c r="S12" s="3">
        <f t="shared" si="14"/>
        <v>52.230275038386942</v>
      </c>
      <c r="T12" s="3">
        <f t="shared" si="15"/>
        <v>52.920268030573347</v>
      </c>
      <c r="U12" s="1"/>
      <c r="AD12">
        <f t="shared" si="11"/>
        <v>0.61309000335701425</v>
      </c>
      <c r="AE12">
        <f t="shared" si="12"/>
        <v>0.61307873768433085</v>
      </c>
    </row>
    <row r="13" spans="1:31" x14ac:dyDescent="0.3">
      <c r="A13">
        <v>11</v>
      </c>
      <c r="B13" s="1">
        <v>49.542118000000002</v>
      </c>
      <c r="C13" s="1">
        <f t="shared" si="0"/>
        <v>52.314090581032126</v>
      </c>
      <c r="D13" s="1">
        <f t="shared" si="1"/>
        <v>2.0234690316241157</v>
      </c>
      <c r="E13" s="3">
        <f t="shared" si="4"/>
        <v>1.5942217076191592</v>
      </c>
      <c r="F13" s="1">
        <f t="shared" si="5"/>
        <v>49.161626817046766</v>
      </c>
      <c r="G13" s="1">
        <f t="shared" si="6"/>
        <v>55.466554345017485</v>
      </c>
      <c r="L13" s="1">
        <f t="shared" si="7"/>
        <v>1.5819903865342722</v>
      </c>
      <c r="M13" s="1">
        <f t="shared" si="8"/>
        <v>49.185813413127782</v>
      </c>
      <c r="N13" s="1">
        <f t="shared" si="9"/>
        <v>55.442367748936469</v>
      </c>
      <c r="Q13" s="3">
        <f t="shared" si="13"/>
        <v>2.0234690316241157</v>
      </c>
      <c r="R13" s="1">
        <f t="shared" si="10"/>
        <v>1.5819903865342722</v>
      </c>
      <c r="S13" s="3">
        <f t="shared" si="14"/>
        <v>51.931379652603603</v>
      </c>
      <c r="T13" s="3">
        <f t="shared" si="15"/>
        <v>52.696801509460649</v>
      </c>
      <c r="U13" s="1"/>
      <c r="AD13">
        <f t="shared" si="11"/>
        <v>0.94780121989491095</v>
      </c>
      <c r="AE13">
        <f t="shared" si="12"/>
        <v>0.9477838038250781</v>
      </c>
    </row>
    <row r="14" spans="1:31" x14ac:dyDescent="0.3">
      <c r="A14">
        <v>12</v>
      </c>
      <c r="B14" s="1">
        <v>49.767487000000003</v>
      </c>
      <c r="C14" s="1">
        <f t="shared" si="0"/>
        <v>52.036893322928918</v>
      </c>
      <c r="D14" s="1">
        <f t="shared" si="1"/>
        <v>2.2254642867226213</v>
      </c>
      <c r="E14" s="3">
        <f t="shared" si="4"/>
        <v>1.5942217076191592</v>
      </c>
      <c r="F14" s="1">
        <f t="shared" si="5"/>
        <v>48.884429558943559</v>
      </c>
      <c r="G14" s="1">
        <f t="shared" si="6"/>
        <v>55.189357086914278</v>
      </c>
      <c r="L14" s="1">
        <f t="shared" si="7"/>
        <v>1.5819903865342722</v>
      </c>
      <c r="M14" s="1">
        <f t="shared" si="8"/>
        <v>48.908616155024575</v>
      </c>
      <c r="N14" s="1">
        <f t="shared" si="9"/>
        <v>55.165170490833262</v>
      </c>
      <c r="Q14" s="3">
        <f t="shared" si="13"/>
        <v>2.2254642867226213</v>
      </c>
      <c r="R14" s="1">
        <f t="shared" si="10"/>
        <v>1.5819903865342722</v>
      </c>
      <c r="S14" s="3">
        <f t="shared" si="14"/>
        <v>51.546860762900891</v>
      </c>
      <c r="T14" s="3">
        <f t="shared" si="15"/>
        <v>52.526925882956945</v>
      </c>
      <c r="U14" s="1"/>
      <c r="AD14">
        <f t="shared" si="11"/>
        <v>1.0711637683339212</v>
      </c>
      <c r="AE14">
        <f t="shared" si="12"/>
        <v>1.0711440854483119</v>
      </c>
    </row>
    <row r="15" spans="1:31" x14ac:dyDescent="0.3">
      <c r="A15">
        <v>13</v>
      </c>
      <c r="B15" s="1">
        <v>49.463726999999999</v>
      </c>
      <c r="C15" s="1">
        <f t="shared" si="0"/>
        <v>51.809952690636031</v>
      </c>
      <c r="D15" s="1">
        <f t="shared" si="1"/>
        <v>2.5596605304183746</v>
      </c>
      <c r="E15" s="3">
        <f t="shared" si="4"/>
        <v>1.5942217076191592</v>
      </c>
      <c r="F15" s="1">
        <f t="shared" si="5"/>
        <v>48.657488926650672</v>
      </c>
      <c r="G15" s="1">
        <f t="shared" si="6"/>
        <v>54.96241645462139</v>
      </c>
      <c r="L15" s="1">
        <f t="shared" si="7"/>
        <v>1.5819903865342722</v>
      </c>
      <c r="M15" s="1">
        <f t="shared" si="8"/>
        <v>48.681675522731688</v>
      </c>
      <c r="N15" s="1">
        <f t="shared" si="9"/>
        <v>54.938229858540375</v>
      </c>
      <c r="Q15" s="3">
        <f t="shared" si="13"/>
        <v>2.5596605304183746</v>
      </c>
      <c r="R15" s="1">
        <f t="shared" si="10"/>
        <v>1.5819903865342722</v>
      </c>
      <c r="S15" s="3">
        <f t="shared" si="14"/>
        <v>51.123558067263566</v>
      </c>
      <c r="T15" s="3">
        <f t="shared" si="15"/>
        <v>52.496347314008496</v>
      </c>
      <c r="U15" s="1"/>
      <c r="AD15">
        <f t="shared" si="11"/>
        <v>1.1313643053690208</v>
      </c>
      <c r="AE15">
        <f t="shared" si="12"/>
        <v>1.1313435162844163</v>
      </c>
    </row>
    <row r="16" spans="1:31" x14ac:dyDescent="0.3">
      <c r="A16">
        <v>14</v>
      </c>
      <c r="B16" s="1">
        <v>51.237288999999997</v>
      </c>
      <c r="C16" s="1">
        <f t="shared" si="0"/>
        <v>51.575330121572428</v>
      </c>
      <c r="D16" s="1">
        <f t="shared" si="1"/>
        <v>2.4724355090978722</v>
      </c>
      <c r="E16" s="3">
        <f t="shared" si="4"/>
        <v>1.5942217076191592</v>
      </c>
      <c r="F16" s="1">
        <f t="shared" si="5"/>
        <v>48.422866357587068</v>
      </c>
      <c r="G16" s="1">
        <f t="shared" si="6"/>
        <v>54.727793885557787</v>
      </c>
      <c r="L16" s="1">
        <f t="shared" si="7"/>
        <v>1.5819903865342722</v>
      </c>
      <c r="M16" s="1">
        <f t="shared" si="8"/>
        <v>48.447052953668084</v>
      </c>
      <c r="N16" s="1">
        <f t="shared" si="9"/>
        <v>54.703607289476771</v>
      </c>
      <c r="Q16" s="3">
        <f t="shared" si="13"/>
        <v>2.4724355090978722</v>
      </c>
      <c r="R16" s="1">
        <f t="shared" si="10"/>
        <v>1.5819903865342722</v>
      </c>
      <c r="S16" s="3">
        <f t="shared" si="14"/>
        <v>50.769823303596461</v>
      </c>
      <c r="T16" s="3">
        <f t="shared" si="15"/>
        <v>52.380836939548395</v>
      </c>
      <c r="U16" s="1"/>
      <c r="AD16">
        <f t="shared" si="11"/>
        <v>0.22183502143838268</v>
      </c>
      <c r="AE16">
        <f t="shared" si="12"/>
        <v>0.22183094516780652</v>
      </c>
    </row>
    <row r="17" spans="1:31" x14ac:dyDescent="0.3">
      <c r="A17">
        <v>15</v>
      </c>
      <c r="B17" s="1">
        <v>50.747354999999999</v>
      </c>
      <c r="C17" s="1">
        <f t="shared" si="0"/>
        <v>51.541526009415179</v>
      </c>
      <c r="D17" s="1">
        <f t="shared" si="1"/>
        <v>1.8946637212466153</v>
      </c>
      <c r="E17" s="3">
        <f t="shared" si="4"/>
        <v>1.5942217076191592</v>
      </c>
      <c r="F17" s="1">
        <f t="shared" si="5"/>
        <v>48.38906224542982</v>
      </c>
      <c r="G17" s="1">
        <f t="shared" si="6"/>
        <v>54.693989773400538</v>
      </c>
      <c r="L17" s="1">
        <f t="shared" si="7"/>
        <v>1.5819903865342722</v>
      </c>
      <c r="M17" s="1">
        <f t="shared" si="8"/>
        <v>48.413248841510836</v>
      </c>
      <c r="N17" s="1">
        <f t="shared" si="9"/>
        <v>54.669803177319523</v>
      </c>
      <c r="Q17" s="3">
        <f t="shared" si="13"/>
        <v>1.8946637212466153</v>
      </c>
      <c r="R17" s="1">
        <f t="shared" si="10"/>
        <v>1.5819903865342722</v>
      </c>
      <c r="S17" s="3">
        <f t="shared" si="14"/>
        <v>50.95526788712634</v>
      </c>
      <c r="T17" s="3">
        <f t="shared" si="15"/>
        <v>52.127784131704018</v>
      </c>
      <c r="U17" s="1"/>
      <c r="AD17">
        <f t="shared" si="11"/>
        <v>0.81643721376709344</v>
      </c>
      <c r="AE17">
        <f t="shared" si="12"/>
        <v>0.81642221154170003</v>
      </c>
    </row>
    <row r="18" spans="1:31" x14ac:dyDescent="0.3">
      <c r="A18">
        <v>16</v>
      </c>
      <c r="B18" s="1">
        <v>51.119701999999997</v>
      </c>
      <c r="C18" s="1">
        <f t="shared" si="0"/>
        <v>51.462108908473667</v>
      </c>
      <c r="D18" s="1">
        <f t="shared" si="1"/>
        <v>1.4433473113414756</v>
      </c>
      <c r="E18" s="3">
        <f t="shared" si="4"/>
        <v>1.5942217076191592</v>
      </c>
      <c r="F18" s="1">
        <f t="shared" si="5"/>
        <v>48.309645144488307</v>
      </c>
      <c r="G18" s="1">
        <f t="shared" si="6"/>
        <v>54.614572672459026</v>
      </c>
      <c r="L18" s="1">
        <f t="shared" si="7"/>
        <v>1.5819903865342722</v>
      </c>
      <c r="M18" s="1">
        <f t="shared" si="8"/>
        <v>48.333831740569323</v>
      </c>
      <c r="N18" s="1">
        <f t="shared" si="9"/>
        <v>54.59038607637801</v>
      </c>
      <c r="Q18" s="3">
        <f t="shared" si="13"/>
        <v>1.4433473113414756</v>
      </c>
      <c r="R18" s="1">
        <f t="shared" si="10"/>
        <v>1.5819903865342722</v>
      </c>
      <c r="S18" s="3">
        <f t="shared" si="14"/>
        <v>51.135920792944127</v>
      </c>
      <c r="T18" s="3">
        <f t="shared" si="15"/>
        <v>51.788297024003207</v>
      </c>
      <c r="U18" s="1"/>
      <c r="AD18">
        <f t="shared" si="11"/>
        <v>0.81237545590770488</v>
      </c>
      <c r="AE18">
        <f t="shared" si="12"/>
        <v>0.81236052831806527</v>
      </c>
    </row>
    <row r="19" spans="1:31" x14ac:dyDescent="0.3">
      <c r="A19">
        <v>17</v>
      </c>
      <c r="B19" s="1">
        <v>50.188831</v>
      </c>
      <c r="C19" s="1">
        <f t="shared" si="0"/>
        <v>51.427868217626305</v>
      </c>
      <c r="D19" s="1">
        <f t="shared" si="1"/>
        <v>0.5361038093006395</v>
      </c>
      <c r="E19" s="3">
        <f t="shared" si="4"/>
        <v>1.5942217076191592</v>
      </c>
      <c r="F19" s="1">
        <f t="shared" si="5"/>
        <v>48.275404453640945</v>
      </c>
      <c r="G19" s="1">
        <f t="shared" si="6"/>
        <v>54.580331981611664</v>
      </c>
      <c r="L19" s="1">
        <f t="shared" si="7"/>
        <v>1.5819903865342722</v>
      </c>
      <c r="M19" s="1">
        <f t="shared" si="8"/>
        <v>48.299591049721961</v>
      </c>
      <c r="N19" s="1">
        <f t="shared" si="9"/>
        <v>54.556145385530648</v>
      </c>
      <c r="Q19" s="3">
        <f t="shared" si="13"/>
        <v>0.5361038093006395</v>
      </c>
      <c r="R19" s="1">
        <f t="shared" si="10"/>
        <v>1.5819903865342722</v>
      </c>
      <c r="S19" s="3">
        <f t="shared" si="14"/>
        <v>51.349301408688284</v>
      </c>
      <c r="T19" s="3">
        <f t="shared" si="15"/>
        <v>51.506435026564326</v>
      </c>
      <c r="U19" s="1"/>
      <c r="AD19">
        <f t="shared" si="11"/>
        <v>0.7965567827295793</v>
      </c>
      <c r="AE19">
        <f t="shared" si="12"/>
        <v>0.79654214581177141</v>
      </c>
    </row>
    <row r="20" spans="1:31" x14ac:dyDescent="0.3">
      <c r="A20">
        <v>18</v>
      </c>
      <c r="B20" s="1">
        <v>51.011920000000003</v>
      </c>
      <c r="C20" s="1">
        <f t="shared" si="0"/>
        <v>51.303964495863681</v>
      </c>
      <c r="D20" s="1">
        <f t="shared" si="1"/>
        <v>0.87238433996130327</v>
      </c>
      <c r="E20" s="3">
        <f t="shared" si="4"/>
        <v>1.5942217076191592</v>
      </c>
      <c r="F20" s="1">
        <f t="shared" si="5"/>
        <v>48.151500731878322</v>
      </c>
      <c r="G20" s="1">
        <f t="shared" si="6"/>
        <v>54.456428259849041</v>
      </c>
      <c r="L20" s="1">
        <f t="shared" si="7"/>
        <v>1.5819903865342722</v>
      </c>
      <c r="M20" s="1">
        <f t="shared" si="8"/>
        <v>48.175687327959338</v>
      </c>
      <c r="N20" s="1">
        <f t="shared" si="9"/>
        <v>54.432241663768025</v>
      </c>
      <c r="Q20" s="3">
        <f t="shared" si="13"/>
        <v>0.87238433996130327</v>
      </c>
      <c r="R20" s="1">
        <f t="shared" si="10"/>
        <v>1.5819903865342722</v>
      </c>
      <c r="S20" s="3">
        <f t="shared" si="14"/>
        <v>51.245507879541435</v>
      </c>
      <c r="T20" s="3">
        <f t="shared" si="15"/>
        <v>51.362421112185928</v>
      </c>
      <c r="U20" s="1"/>
      <c r="AD20">
        <f t="shared" si="11"/>
        <v>0.46228570989256806</v>
      </c>
      <c r="AE20">
        <f t="shared" si="12"/>
        <v>0.46227721528416582</v>
      </c>
    </row>
    <row r="21" spans="1:31" x14ac:dyDescent="0.3">
      <c r="A21">
        <v>19</v>
      </c>
      <c r="B21" s="1">
        <v>53.980918000000003</v>
      </c>
      <c r="C21" s="1">
        <f t="shared" si="0"/>
        <v>51.274760046277322</v>
      </c>
      <c r="D21" s="1">
        <f t="shared" si="1"/>
        <v>0.76108381167864814</v>
      </c>
      <c r="E21" s="3">
        <f t="shared" si="4"/>
        <v>1.5942217076191592</v>
      </c>
      <c r="F21" s="1">
        <f t="shared" si="5"/>
        <v>48.122296282291963</v>
      </c>
      <c r="G21" s="1">
        <f t="shared" si="6"/>
        <v>54.427223810262682</v>
      </c>
      <c r="L21" s="1">
        <f t="shared" si="7"/>
        <v>1.5819903865342722</v>
      </c>
      <c r="M21" s="1">
        <f t="shared" si="8"/>
        <v>48.146482878372979</v>
      </c>
      <c r="N21" s="1">
        <f t="shared" si="9"/>
        <v>54.403037214181666</v>
      </c>
      <c r="Q21" s="3">
        <f t="shared" si="13"/>
        <v>0.76108381167864814</v>
      </c>
      <c r="R21" s="1">
        <f t="shared" si="10"/>
        <v>1.5819903865342722</v>
      </c>
      <c r="S21" s="3">
        <f t="shared" si="14"/>
        <v>51.201052113797296</v>
      </c>
      <c r="T21" s="3">
        <f t="shared" si="15"/>
        <v>51.348467978757348</v>
      </c>
      <c r="U21" s="1"/>
      <c r="AD21">
        <f t="shared" si="11"/>
        <v>0.40763359521252601</v>
      </c>
      <c r="AE21">
        <f t="shared" si="12"/>
        <v>0.40762610484955603</v>
      </c>
    </row>
    <row r="22" spans="1:31" x14ac:dyDescent="0.3">
      <c r="A22">
        <v>20</v>
      </c>
      <c r="B22" s="1">
        <v>53.608567000000001</v>
      </c>
      <c r="C22" s="1">
        <f t="shared" si="0"/>
        <v>51.545375841649594</v>
      </c>
      <c r="D22" s="1">
        <f t="shared" si="1"/>
        <v>1.7266339203513803</v>
      </c>
      <c r="E22" s="3">
        <f t="shared" si="4"/>
        <v>1.5942217076191592</v>
      </c>
      <c r="F22" s="1">
        <f t="shared" si="5"/>
        <v>48.392912077664235</v>
      </c>
      <c r="G22" s="1">
        <f t="shared" si="6"/>
        <v>54.697839605634954</v>
      </c>
      <c r="L22" s="1">
        <f t="shared" si="7"/>
        <v>1.5819903865342722</v>
      </c>
      <c r="M22" s="1">
        <f t="shared" si="8"/>
        <v>48.417098673745251</v>
      </c>
      <c r="N22" s="1">
        <f t="shared" si="9"/>
        <v>54.673653009553938</v>
      </c>
      <c r="Q22" s="3">
        <f t="shared" si="13"/>
        <v>1.7266339203513803</v>
      </c>
      <c r="R22" s="1">
        <f t="shared" si="10"/>
        <v>1.5819903865342722</v>
      </c>
      <c r="S22" s="3">
        <f t="shared" si="14"/>
        <v>51.390195987258991</v>
      </c>
      <c r="T22" s="3">
        <f t="shared" si="15"/>
        <v>51.700555696040198</v>
      </c>
      <c r="U22" s="1"/>
      <c r="AD22">
        <f t="shared" si="11"/>
        <v>1.6235951955169778</v>
      </c>
      <c r="AE22">
        <f t="shared" si="12"/>
        <v>1.6235653615742569</v>
      </c>
    </row>
    <row r="23" spans="1:31" x14ac:dyDescent="0.3">
      <c r="A23">
        <v>21</v>
      </c>
      <c r="B23" s="1">
        <v>51.932994000000001</v>
      </c>
      <c r="C23" s="1">
        <f t="shared" si="0"/>
        <v>51.751694957484638</v>
      </c>
      <c r="D23" s="1">
        <f t="shared" si="1"/>
        <v>1.9719143502322887</v>
      </c>
      <c r="E23" s="3">
        <f t="shared" si="4"/>
        <v>1.5942217076191592</v>
      </c>
      <c r="F23" s="1">
        <f t="shared" si="5"/>
        <v>48.599231193499278</v>
      </c>
      <c r="G23" s="1">
        <f t="shared" si="6"/>
        <v>54.904158721469997</v>
      </c>
      <c r="L23" s="1">
        <f t="shared" si="7"/>
        <v>1.5819903865342722</v>
      </c>
      <c r="M23" s="1">
        <f t="shared" si="8"/>
        <v>48.623417789580294</v>
      </c>
      <c r="N23" s="1">
        <f t="shared" si="9"/>
        <v>54.879972125388981</v>
      </c>
      <c r="Q23" s="3">
        <f t="shared" si="13"/>
        <v>1.9719143502322887</v>
      </c>
      <c r="R23" s="1">
        <f t="shared" si="10"/>
        <v>1.5819903865342722</v>
      </c>
      <c r="S23" s="3">
        <f t="shared" si="14"/>
        <v>51.511776714958259</v>
      </c>
      <c r="T23" s="3">
        <f t="shared" si="15"/>
        <v>51.991613200011017</v>
      </c>
      <c r="U23" s="1"/>
      <c r="AD23">
        <f t="shared" si="11"/>
        <v>1.8431679336589761</v>
      </c>
      <c r="AE23">
        <f t="shared" si="12"/>
        <v>1.8431340650156656</v>
      </c>
    </row>
    <row r="24" spans="1:31" x14ac:dyDescent="0.3">
      <c r="A24">
        <v>22</v>
      </c>
      <c r="B24" s="1">
        <v>51.109904999999998</v>
      </c>
      <c r="C24" s="1">
        <f t="shared" si="0"/>
        <v>51.769824861736176</v>
      </c>
      <c r="D24" s="1">
        <f t="shared" si="1"/>
        <v>1.9674787562774179</v>
      </c>
      <c r="E24" s="3">
        <f t="shared" si="4"/>
        <v>1.5942217076191592</v>
      </c>
      <c r="F24" s="1">
        <f t="shared" si="5"/>
        <v>48.617361097750816</v>
      </c>
      <c r="G24" s="1">
        <f t="shared" si="6"/>
        <v>54.922288625721535</v>
      </c>
      <c r="L24" s="1">
        <f t="shared" si="7"/>
        <v>1.5819903865342722</v>
      </c>
      <c r="M24" s="1">
        <f t="shared" si="8"/>
        <v>48.641547693831832</v>
      </c>
      <c r="N24" s="1">
        <f t="shared" si="9"/>
        <v>54.898102029640519</v>
      </c>
      <c r="Q24" s="3">
        <f t="shared" si="13"/>
        <v>1.9674787562774179</v>
      </c>
      <c r="R24" s="1">
        <f t="shared" si="10"/>
        <v>1.5819903865342722</v>
      </c>
      <c r="S24" s="3">
        <f t="shared" si="14"/>
        <v>51.33766285139923</v>
      </c>
      <c r="T24" s="3">
        <f t="shared" si="15"/>
        <v>52.201986872073121</v>
      </c>
      <c r="U24" s="1"/>
      <c r="AD24">
        <f t="shared" si="11"/>
        <v>1.3727605997876853</v>
      </c>
      <c r="AE24">
        <f t="shared" si="12"/>
        <v>1.372735374989523</v>
      </c>
    </row>
    <row r="25" spans="1:31" x14ac:dyDescent="0.3">
      <c r="A25">
        <v>23</v>
      </c>
      <c r="B25" s="1">
        <v>50.953125999999997</v>
      </c>
      <c r="C25" s="1">
        <f t="shared" si="0"/>
        <v>51.703832875562561</v>
      </c>
      <c r="D25" s="1">
        <f t="shared" si="1"/>
        <v>1.2550061517281066</v>
      </c>
      <c r="E25" s="3">
        <f t="shared" si="4"/>
        <v>1.5942217076191592</v>
      </c>
      <c r="F25" s="1">
        <f t="shared" si="5"/>
        <v>48.551369111577202</v>
      </c>
      <c r="G25" s="1">
        <f t="shared" si="6"/>
        <v>54.856296639547921</v>
      </c>
      <c r="L25" s="1">
        <f t="shared" si="7"/>
        <v>1.5819903865342722</v>
      </c>
      <c r="M25" s="1">
        <f t="shared" si="8"/>
        <v>48.575555707658218</v>
      </c>
      <c r="N25" s="1">
        <f t="shared" si="9"/>
        <v>54.832110043466905</v>
      </c>
      <c r="Q25" s="3">
        <f t="shared" si="13"/>
        <v>1.2550061517281066</v>
      </c>
      <c r="R25" s="1">
        <f t="shared" si="10"/>
        <v>1.5819903865342722</v>
      </c>
      <c r="S25" s="3">
        <f t="shared" si="14"/>
        <v>51.420011542270736</v>
      </c>
      <c r="T25" s="3">
        <f t="shared" si="15"/>
        <v>51.987654208854387</v>
      </c>
      <c r="U25" s="1"/>
    </row>
    <row r="26" spans="1:31" x14ac:dyDescent="0.3">
      <c r="A26">
        <v>24</v>
      </c>
      <c r="B26" s="1">
        <v>49.150168999999998</v>
      </c>
      <c r="C26" s="1">
        <f t="shared" si="0"/>
        <v>51.628762188006306</v>
      </c>
      <c r="D26" s="1">
        <f t="shared" si="1"/>
        <v>0.58649364297429807</v>
      </c>
      <c r="E26" s="3">
        <f t="shared" si="4"/>
        <v>1.5942217076191592</v>
      </c>
      <c r="F26" s="1">
        <f t="shared" si="5"/>
        <v>48.476298424020946</v>
      </c>
      <c r="G26" s="1">
        <f t="shared" si="6"/>
        <v>54.781225951991665</v>
      </c>
      <c r="L26" s="1">
        <f t="shared" si="7"/>
        <v>1.5819903865342722</v>
      </c>
      <c r="M26" s="1">
        <f t="shared" si="8"/>
        <v>48.500485020101962</v>
      </c>
      <c r="N26" s="1">
        <f t="shared" si="9"/>
        <v>54.757039355910649</v>
      </c>
      <c r="Q26" s="3">
        <f t="shared" si="13"/>
        <v>0.58649364297429807</v>
      </c>
      <c r="R26" s="1">
        <f t="shared" si="10"/>
        <v>1.5819903865342722</v>
      </c>
      <c r="S26" s="3">
        <f t="shared" si="14"/>
        <v>51.570095117883632</v>
      </c>
      <c r="T26" s="3">
        <f t="shared" si="15"/>
        <v>51.687429258128979</v>
      </c>
      <c r="U26" s="1"/>
    </row>
    <row r="27" spans="1:31" x14ac:dyDescent="0.3">
      <c r="A27">
        <v>25</v>
      </c>
      <c r="B27" s="1">
        <v>48.415269000000002</v>
      </c>
      <c r="C27" s="1">
        <f t="shared" si="0"/>
        <v>51.380902869205677</v>
      </c>
      <c r="D27" s="1">
        <f t="shared" si="1"/>
        <v>1.542992679671777</v>
      </c>
      <c r="E27" s="3">
        <f t="shared" si="4"/>
        <v>1.5942217076191592</v>
      </c>
      <c r="F27" s="1">
        <f t="shared" si="5"/>
        <v>48.228439105220318</v>
      </c>
      <c r="G27" s="1">
        <f t="shared" si="6"/>
        <v>54.533366633191036</v>
      </c>
      <c r="L27" s="1">
        <f t="shared" si="7"/>
        <v>1.5819903865342722</v>
      </c>
      <c r="M27" s="1">
        <f t="shared" si="8"/>
        <v>48.252625701301334</v>
      </c>
      <c r="N27" s="1">
        <f t="shared" si="9"/>
        <v>54.509180037110021</v>
      </c>
      <c r="Q27" s="3">
        <f t="shared" si="13"/>
        <v>1.542992679671777</v>
      </c>
      <c r="R27" s="1">
        <f t="shared" si="10"/>
        <v>1.5819903865342722</v>
      </c>
      <c r="S27" s="3">
        <f t="shared" si="14"/>
        <v>51.285647085972926</v>
      </c>
      <c r="T27" s="3">
        <f t="shared" si="15"/>
        <v>51.476158652438428</v>
      </c>
      <c r="U27" s="1"/>
    </row>
    <row r="28" spans="1:31" x14ac:dyDescent="0.3">
      <c r="A28">
        <v>26</v>
      </c>
      <c r="B28" s="1">
        <v>48.287885000000003</v>
      </c>
      <c r="C28" s="1">
        <f t="shared" si="0"/>
        <v>51.08433948228511</v>
      </c>
      <c r="D28" s="1">
        <f t="shared" si="1"/>
        <v>2.2731746707213976</v>
      </c>
      <c r="E28" s="3">
        <f t="shared" si="4"/>
        <v>1.5942217076191592</v>
      </c>
      <c r="F28" s="1">
        <f t="shared" si="5"/>
        <v>47.93187571829975</v>
      </c>
      <c r="G28" s="1">
        <f t="shared" si="6"/>
        <v>54.236803246270469</v>
      </c>
      <c r="L28" s="1">
        <f t="shared" si="7"/>
        <v>1.5819903865342722</v>
      </c>
      <c r="M28" s="1">
        <f t="shared" si="8"/>
        <v>47.956062314380766</v>
      </c>
      <c r="N28" s="1">
        <f t="shared" si="9"/>
        <v>54.212616650189453</v>
      </c>
      <c r="Q28" s="3">
        <f t="shared" si="13"/>
        <v>2.2731746707213976</v>
      </c>
      <c r="R28" s="1">
        <f t="shared" si="10"/>
        <v>1.5819903865342722</v>
      </c>
      <c r="S28" s="3">
        <f t="shared" si="14"/>
        <v>50.705598646788552</v>
      </c>
      <c r="T28" s="3">
        <f t="shared" si="15"/>
        <v>51.463080317781667</v>
      </c>
      <c r="U28" s="1"/>
    </row>
    <row r="29" spans="1:31" x14ac:dyDescent="0.3">
      <c r="A29">
        <v>27</v>
      </c>
      <c r="B29" s="1">
        <v>48.709228000000003</v>
      </c>
      <c r="C29" s="1">
        <f t="shared" si="0"/>
        <v>50.804694034056602</v>
      </c>
      <c r="D29" s="1">
        <f t="shared" si="1"/>
        <v>2.7543036693692993</v>
      </c>
      <c r="E29" s="3">
        <f t="shared" si="4"/>
        <v>1.5942217076191592</v>
      </c>
      <c r="F29" s="1">
        <f t="shared" si="5"/>
        <v>47.652230270071243</v>
      </c>
      <c r="G29" s="1">
        <f t="shared" si="6"/>
        <v>53.957157798041962</v>
      </c>
      <c r="L29" s="1">
        <f t="shared" si="7"/>
        <v>1.5819903865342722</v>
      </c>
      <c r="M29" s="1">
        <f t="shared" si="8"/>
        <v>47.676416866152259</v>
      </c>
      <c r="N29" s="1">
        <f t="shared" si="9"/>
        <v>53.932971201960946</v>
      </c>
      <c r="Q29" s="3">
        <f t="shared" si="13"/>
        <v>2.7543036693692993</v>
      </c>
      <c r="R29" s="1">
        <f t="shared" si="10"/>
        <v>1.5819903865342722</v>
      </c>
      <c r="S29" s="3">
        <f t="shared" si="14"/>
        <v>50.049460739600022</v>
      </c>
      <c r="T29" s="3">
        <f t="shared" si="15"/>
        <v>51.559927328513183</v>
      </c>
      <c r="U29" s="1"/>
    </row>
    <row r="30" spans="1:31" x14ac:dyDescent="0.3">
      <c r="A30">
        <v>28</v>
      </c>
      <c r="B30" s="1">
        <v>48.689630000000001</v>
      </c>
      <c r="C30" s="1">
        <f t="shared" si="0"/>
        <v>50.595147430650947</v>
      </c>
      <c r="D30" s="1">
        <f t="shared" si="1"/>
        <v>2.6461367952518491</v>
      </c>
      <c r="E30" s="3">
        <f t="shared" si="4"/>
        <v>1.5942217076191592</v>
      </c>
      <c r="F30" s="1">
        <f t="shared" si="5"/>
        <v>47.442683666665587</v>
      </c>
      <c r="G30" s="1">
        <f t="shared" si="6"/>
        <v>53.747611194636306</v>
      </c>
      <c r="L30" s="1">
        <f t="shared" si="7"/>
        <v>1.5819903865342722</v>
      </c>
      <c r="M30" s="1">
        <f t="shared" si="8"/>
        <v>47.466870262746603</v>
      </c>
      <c r="N30" s="1">
        <f t="shared" si="9"/>
        <v>53.72342459855529</v>
      </c>
      <c r="Q30" s="3">
        <f t="shared" si="13"/>
        <v>2.6461367952518491</v>
      </c>
      <c r="R30" s="1">
        <f t="shared" si="10"/>
        <v>1.5819903865342722</v>
      </c>
      <c r="S30" s="3">
        <f t="shared" si="14"/>
        <v>49.667663877981838</v>
      </c>
      <c r="T30" s="3">
        <f t="shared" si="15"/>
        <v>51.522630983320056</v>
      </c>
      <c r="U30" s="1"/>
    </row>
    <row r="31" spans="1:31" x14ac:dyDescent="0.3">
      <c r="A31">
        <v>29</v>
      </c>
      <c r="B31" s="1">
        <v>49.483325000000001</v>
      </c>
      <c r="C31" s="1">
        <f t="shared" si="0"/>
        <v>50.404595687585854</v>
      </c>
      <c r="D31" s="1">
        <f t="shared" si="1"/>
        <v>2.2979797105205213</v>
      </c>
      <c r="E31" s="3">
        <f t="shared" si="4"/>
        <v>1.5942217076191592</v>
      </c>
      <c r="F31" s="1">
        <f t="shared" si="5"/>
        <v>47.252131923600494</v>
      </c>
      <c r="G31" s="1">
        <f t="shared" si="6"/>
        <v>53.557059451571213</v>
      </c>
      <c r="L31" s="1">
        <f t="shared" si="7"/>
        <v>1.5819903865342722</v>
      </c>
      <c r="M31" s="1">
        <f t="shared" si="8"/>
        <v>47.27631851968151</v>
      </c>
      <c r="N31" s="1">
        <f t="shared" si="9"/>
        <v>53.532872855490197</v>
      </c>
      <c r="Q31" s="3">
        <f t="shared" si="13"/>
        <v>2.2979797105205213</v>
      </c>
      <c r="R31" s="1">
        <f t="shared" si="10"/>
        <v>1.5819903865342722</v>
      </c>
      <c r="S31" s="3">
        <f t="shared" si="14"/>
        <v>49.635728709380523</v>
      </c>
      <c r="T31" s="3">
        <f t="shared" si="15"/>
        <v>51.173462665791185</v>
      </c>
      <c r="U31" s="1"/>
    </row>
    <row r="32" spans="1:31" x14ac:dyDescent="0.3">
      <c r="A32">
        <v>30</v>
      </c>
      <c r="B32" s="1">
        <v>50.420881000000001</v>
      </c>
      <c r="C32" s="1">
        <f t="shared" si="0"/>
        <v>50.312468618827268</v>
      </c>
      <c r="D32" s="1">
        <f t="shared" si="1"/>
        <v>1.7195652801608885</v>
      </c>
      <c r="E32" s="3">
        <f t="shared" si="4"/>
        <v>1.5942217076191592</v>
      </c>
      <c r="F32" s="1">
        <f t="shared" si="5"/>
        <v>47.160004854841908</v>
      </c>
      <c r="G32" s="1">
        <f t="shared" si="6"/>
        <v>53.464932382812627</v>
      </c>
      <c r="L32" s="1">
        <f t="shared" si="7"/>
        <v>1.5819903865342722</v>
      </c>
      <c r="M32" s="1">
        <f t="shared" si="8"/>
        <v>47.184191450922924</v>
      </c>
      <c r="N32" s="1">
        <f t="shared" si="9"/>
        <v>53.440745786731611</v>
      </c>
      <c r="Q32" s="3">
        <f t="shared" si="13"/>
        <v>1.7195652801608885</v>
      </c>
      <c r="R32" s="1">
        <f t="shared" si="10"/>
        <v>1.5819903865342722</v>
      </c>
      <c r="S32" s="3">
        <f t="shared" si="14"/>
        <v>49.821202825289241</v>
      </c>
      <c r="T32" s="3">
        <f t="shared" si="15"/>
        <v>50.803734412365294</v>
      </c>
      <c r="U32" s="1"/>
    </row>
    <row r="33" spans="1:21" x14ac:dyDescent="0.3">
      <c r="A33">
        <v>31</v>
      </c>
      <c r="B33" s="1">
        <v>51.733460000000001</v>
      </c>
      <c r="C33" s="1">
        <f t="shared" si="0"/>
        <v>50.32330985694454</v>
      </c>
      <c r="D33" s="1">
        <f t="shared" si="1"/>
        <v>1.2235862049335462</v>
      </c>
      <c r="E33" s="3">
        <f t="shared" si="4"/>
        <v>1.5942217076191592</v>
      </c>
      <c r="F33" s="1">
        <f t="shared" si="5"/>
        <v>47.170846092959181</v>
      </c>
      <c r="G33" s="1">
        <f t="shared" si="6"/>
        <v>53.4757736209299</v>
      </c>
      <c r="L33" s="1">
        <f t="shared" si="7"/>
        <v>1.5819903865342722</v>
      </c>
      <c r="M33" s="1">
        <f t="shared" si="8"/>
        <v>47.195032689040197</v>
      </c>
      <c r="N33" s="1">
        <f t="shared" si="9"/>
        <v>53.451587024848884</v>
      </c>
      <c r="Q33" s="3">
        <f t="shared" si="13"/>
        <v>1.2235862049335462</v>
      </c>
      <c r="R33" s="1">
        <f t="shared" si="10"/>
        <v>1.5819903865342722</v>
      </c>
      <c r="S33" s="3">
        <f t="shared" si="14"/>
        <v>50.061749385221823</v>
      </c>
      <c r="T33" s="3">
        <f t="shared" si="15"/>
        <v>50.584870328667257</v>
      </c>
      <c r="U33" s="1"/>
    </row>
    <row r="34" spans="1:21" x14ac:dyDescent="0.3">
      <c r="A34">
        <v>32</v>
      </c>
      <c r="B34" s="1">
        <v>51.506473</v>
      </c>
      <c r="C34" s="1">
        <f t="shared" si="0"/>
        <v>50.464324871250092</v>
      </c>
      <c r="D34" s="1">
        <f t="shared" si="1"/>
        <v>0.97451121939082685</v>
      </c>
      <c r="E34" s="3">
        <f t="shared" si="4"/>
        <v>1.5942217076191592</v>
      </c>
      <c r="F34" s="1">
        <f t="shared" si="5"/>
        <v>47.311861107264733</v>
      </c>
      <c r="G34" s="1">
        <f t="shared" si="6"/>
        <v>53.616788635235451</v>
      </c>
      <c r="L34" s="1">
        <f t="shared" si="7"/>
        <v>1.5819903865342722</v>
      </c>
      <c r="M34" s="1">
        <f t="shared" si="8"/>
        <v>47.336047703345749</v>
      </c>
      <c r="N34" s="1">
        <f t="shared" si="9"/>
        <v>53.592602039154436</v>
      </c>
      <c r="Q34" s="3">
        <f t="shared" si="13"/>
        <v>0.97451121939082685</v>
      </c>
      <c r="R34" s="1">
        <f t="shared" si="10"/>
        <v>1.5819903865342722</v>
      </c>
      <c r="S34" s="3">
        <f t="shared" si="14"/>
        <v>50.339403855786067</v>
      </c>
      <c r="T34" s="3">
        <f t="shared" si="15"/>
        <v>50.589245886714117</v>
      </c>
      <c r="U34" s="1"/>
    </row>
    <row r="35" spans="1:21" x14ac:dyDescent="0.3">
      <c r="A35">
        <v>33</v>
      </c>
      <c r="B35" s="1">
        <v>51.14132</v>
      </c>
      <c r="C35" s="1">
        <f t="shared" si="0"/>
        <v>50.568539684125085</v>
      </c>
      <c r="D35" s="1">
        <f t="shared" si="1"/>
        <v>1.0142894709446957</v>
      </c>
      <c r="E35" s="3">
        <f t="shared" si="4"/>
        <v>1.5942217076191592</v>
      </c>
      <c r="F35" s="1">
        <f t="shared" si="5"/>
        <v>47.416075920139725</v>
      </c>
      <c r="G35" s="1">
        <f t="shared" si="6"/>
        <v>53.721003448110444</v>
      </c>
      <c r="L35" s="1">
        <f t="shared" si="7"/>
        <v>1.5819903865342722</v>
      </c>
      <c r="M35" s="1">
        <f t="shared" si="8"/>
        <v>47.440262516220741</v>
      </c>
      <c r="N35" s="1">
        <f t="shared" si="9"/>
        <v>53.696816852029428</v>
      </c>
      <c r="Q35" s="3">
        <f t="shared" si="13"/>
        <v>1.0142894709446957</v>
      </c>
      <c r="R35" s="1">
        <f t="shared" si="10"/>
        <v>1.5819903865342722</v>
      </c>
      <c r="S35" s="3">
        <f t="shared" si="14"/>
        <v>50.497250850398444</v>
      </c>
      <c r="T35" s="3">
        <f t="shared" si="15"/>
        <v>50.639828517851726</v>
      </c>
      <c r="U35" s="1"/>
    </row>
    <row r="36" spans="1:21" x14ac:dyDescent="0.3">
      <c r="A36">
        <v>34</v>
      </c>
      <c r="B36" s="1">
        <v>51.960450999999999</v>
      </c>
      <c r="C36" s="1">
        <f t="shared" si="0"/>
        <v>50.625817715712579</v>
      </c>
      <c r="D36" s="1">
        <f t="shared" si="1"/>
        <v>1.064999755629086</v>
      </c>
      <c r="E36" s="3">
        <f t="shared" si="4"/>
        <v>1.5942217076191592</v>
      </c>
      <c r="F36" s="1">
        <f t="shared" si="5"/>
        <v>47.473353951727219</v>
      </c>
      <c r="G36" s="1">
        <f t="shared" si="6"/>
        <v>53.778281479697938</v>
      </c>
      <c r="L36" s="1">
        <f t="shared" si="7"/>
        <v>1.5819903865342722</v>
      </c>
      <c r="M36" s="1">
        <f t="shared" si="8"/>
        <v>47.497540547808235</v>
      </c>
      <c r="N36" s="1">
        <f t="shared" si="9"/>
        <v>53.754094883616922</v>
      </c>
      <c r="Q36" s="3">
        <f t="shared" si="13"/>
        <v>1.064999755629086</v>
      </c>
      <c r="R36" s="1">
        <f t="shared" si="10"/>
        <v>1.5819903865342722</v>
      </c>
      <c r="S36" s="3">
        <f t="shared" si="14"/>
        <v>50.498123537237966</v>
      </c>
      <c r="T36" s="3">
        <f t="shared" si="15"/>
        <v>50.753511894187191</v>
      </c>
      <c r="U36" s="1"/>
    </row>
    <row r="37" spans="1:21" x14ac:dyDescent="0.3">
      <c r="A37">
        <v>35</v>
      </c>
      <c r="B37" s="1">
        <v>50.509703000000002</v>
      </c>
      <c r="C37" s="1">
        <f t="shared" si="0"/>
        <v>50.759281044141318</v>
      </c>
      <c r="D37" s="1">
        <f t="shared" si="1"/>
        <v>1.0320523268449988</v>
      </c>
      <c r="E37" s="3">
        <f t="shared" si="4"/>
        <v>1.5942217076191592</v>
      </c>
      <c r="F37" s="1">
        <f t="shared" si="5"/>
        <v>47.606817280155958</v>
      </c>
      <c r="G37" s="1">
        <f t="shared" si="6"/>
        <v>53.911744808126677</v>
      </c>
      <c r="L37" s="1">
        <f t="shared" si="7"/>
        <v>1.5819903865342722</v>
      </c>
      <c r="M37" s="1">
        <f t="shared" si="8"/>
        <v>47.631003876236974</v>
      </c>
      <c r="N37" s="1">
        <f t="shared" si="9"/>
        <v>53.887558212045661</v>
      </c>
      <c r="Q37" s="3">
        <f t="shared" si="13"/>
        <v>1.0320523268449988</v>
      </c>
      <c r="R37" s="1">
        <f t="shared" si="10"/>
        <v>1.5819903865342722</v>
      </c>
      <c r="S37" s="3">
        <f t="shared" si="14"/>
        <v>50.624928349487597</v>
      </c>
      <c r="T37" s="3">
        <f t="shared" si="15"/>
        <v>50.893633738795039</v>
      </c>
      <c r="U37" s="1"/>
    </row>
    <row r="38" spans="1:21" x14ac:dyDescent="0.3">
      <c r="A38">
        <v>36</v>
      </c>
      <c r="B38" s="1">
        <v>50.687345000000001</v>
      </c>
      <c r="C38" s="1">
        <f t="shared" si="0"/>
        <v>50.734323239727189</v>
      </c>
      <c r="D38" s="1">
        <f t="shared" si="1"/>
        <v>0.85080598922413941</v>
      </c>
      <c r="E38" s="3">
        <f t="shared" si="4"/>
        <v>1.5942217076191592</v>
      </c>
      <c r="F38" s="1">
        <f t="shared" si="5"/>
        <v>47.58185947574183</v>
      </c>
      <c r="G38" s="1">
        <f t="shared" si="6"/>
        <v>53.886787003712548</v>
      </c>
      <c r="L38" s="1">
        <f t="shared" si="7"/>
        <v>1.5819903865342722</v>
      </c>
      <c r="M38" s="1">
        <f t="shared" si="8"/>
        <v>47.606046071822846</v>
      </c>
      <c r="N38" s="1">
        <f t="shared" si="9"/>
        <v>53.862600407631533</v>
      </c>
      <c r="Q38" s="3">
        <f t="shared" si="13"/>
        <v>0.85080598922413941</v>
      </c>
      <c r="R38" s="1">
        <f t="shared" si="10"/>
        <v>1.5819903865342722</v>
      </c>
      <c r="S38" s="3">
        <f t="shared" si="14"/>
        <v>50.631806454809997</v>
      </c>
      <c r="T38" s="3">
        <f t="shared" si="15"/>
        <v>50.836840024644381</v>
      </c>
      <c r="U38" s="1"/>
    </row>
    <row r="39" spans="1:21" x14ac:dyDescent="0.3">
      <c r="A39">
        <v>37</v>
      </c>
      <c r="B39" s="1">
        <v>51.417651999999997</v>
      </c>
      <c r="C39" s="1">
        <f t="shared" si="0"/>
        <v>50.729625415754469</v>
      </c>
      <c r="D39" s="1">
        <f t="shared" si="1"/>
        <v>0.7843770689009838</v>
      </c>
      <c r="E39" s="3">
        <f t="shared" si="4"/>
        <v>1.5942217076191592</v>
      </c>
      <c r="F39" s="1">
        <f t="shared" si="5"/>
        <v>47.57716165176911</v>
      </c>
      <c r="G39" s="1">
        <f t="shared" si="6"/>
        <v>53.882089179739829</v>
      </c>
      <c r="L39" s="1">
        <f t="shared" si="7"/>
        <v>1.5819903865342722</v>
      </c>
      <c r="M39" s="1">
        <f t="shared" si="8"/>
        <v>47.601348247850126</v>
      </c>
      <c r="N39" s="1">
        <f t="shared" si="9"/>
        <v>53.857902583658813</v>
      </c>
      <c r="Q39" s="3">
        <f t="shared" si="13"/>
        <v>0.7843770689009838</v>
      </c>
      <c r="R39" s="1">
        <f t="shared" si="10"/>
        <v>1.5819903865342722</v>
      </c>
      <c r="S39" s="3">
        <f t="shared" si="14"/>
        <v>50.660389126578671</v>
      </c>
      <c r="T39" s="3">
        <f t="shared" si="15"/>
        <v>50.798861704930268</v>
      </c>
      <c r="U39" s="1"/>
    </row>
    <row r="40" spans="1:21" x14ac:dyDescent="0.3">
      <c r="A40">
        <v>38</v>
      </c>
      <c r="B40" s="1">
        <v>50.628129999999999</v>
      </c>
      <c r="C40" s="1">
        <f t="shared" si="0"/>
        <v>50.798428074179029</v>
      </c>
      <c r="D40" s="1">
        <f t="shared" si="1"/>
        <v>0.42342915021438848</v>
      </c>
      <c r="E40" s="3">
        <f t="shared" si="4"/>
        <v>1.5942217076191592</v>
      </c>
      <c r="F40" s="1">
        <f t="shared" si="5"/>
        <v>47.645964310193669</v>
      </c>
      <c r="G40" s="1">
        <f t="shared" si="6"/>
        <v>53.950891838164388</v>
      </c>
      <c r="L40" s="1">
        <f t="shared" si="7"/>
        <v>1.5819903865342722</v>
      </c>
      <c r="M40" s="1">
        <f t="shared" si="8"/>
        <v>47.670150906274685</v>
      </c>
      <c r="N40" s="1">
        <f t="shared" si="9"/>
        <v>53.926705242083372</v>
      </c>
      <c r="Q40" s="3">
        <f t="shared" si="13"/>
        <v>0.42342915021438848</v>
      </c>
      <c r="R40" s="1">
        <f t="shared" si="10"/>
        <v>1.5819903865342722</v>
      </c>
      <c r="S40" s="3">
        <f t="shared" si="14"/>
        <v>50.773912359244314</v>
      </c>
      <c r="T40" s="3">
        <f t="shared" si="15"/>
        <v>50.822943789113744</v>
      </c>
      <c r="U40" s="1"/>
    </row>
    <row r="41" spans="1:21" x14ac:dyDescent="0.3">
      <c r="A41">
        <v>39</v>
      </c>
      <c r="B41" s="1">
        <v>50.213631999999997</v>
      </c>
      <c r="C41" s="1">
        <f t="shared" si="0"/>
        <v>50.781398266761123</v>
      </c>
      <c r="D41" s="1">
        <f t="shared" si="1"/>
        <v>0.41011745053724924</v>
      </c>
      <c r="E41" s="3">
        <f t="shared" si="4"/>
        <v>1.5942217076191592</v>
      </c>
      <c r="F41" s="1">
        <f t="shared" si="5"/>
        <v>47.628934502775763</v>
      </c>
      <c r="G41" s="1">
        <f t="shared" si="6"/>
        <v>53.933862030746482</v>
      </c>
      <c r="L41" s="1">
        <f t="shared" si="7"/>
        <v>1.5819903865342722</v>
      </c>
      <c r="M41" s="1">
        <f t="shared" si="8"/>
        <v>47.653121098856779</v>
      </c>
      <c r="N41" s="1">
        <f t="shared" si="9"/>
        <v>53.909675434665466</v>
      </c>
      <c r="Q41" s="3">
        <f t="shared" si="13"/>
        <v>0.41011745053724924</v>
      </c>
      <c r="R41" s="1">
        <f t="shared" si="10"/>
        <v>1.5819903865342722</v>
      </c>
      <c r="S41" s="3">
        <f t="shared" si="14"/>
        <v>50.768741819350126</v>
      </c>
      <c r="T41" s="3">
        <f t="shared" si="15"/>
        <v>50.79405471417212</v>
      </c>
      <c r="U41" s="1"/>
    </row>
    <row r="42" spans="1:21" x14ac:dyDescent="0.3">
      <c r="A42">
        <v>40</v>
      </c>
      <c r="B42" s="1">
        <v>51.891368</v>
      </c>
      <c r="C42" s="1">
        <f t="shared" si="0"/>
        <v>50.724621640085005</v>
      </c>
      <c r="D42" s="1">
        <f t="shared" si="1"/>
        <v>0.52432195845985063</v>
      </c>
      <c r="E42" s="3">
        <f t="shared" si="4"/>
        <v>1.5942217076191592</v>
      </c>
      <c r="F42" s="1">
        <f t="shared" si="5"/>
        <v>47.572157876099645</v>
      </c>
      <c r="G42" s="1">
        <f t="shared" si="6"/>
        <v>53.877085404070364</v>
      </c>
      <c r="L42" s="1">
        <f t="shared" si="7"/>
        <v>1.5819903865342722</v>
      </c>
      <c r="M42" s="1">
        <f t="shared" si="8"/>
        <v>47.596344472180661</v>
      </c>
      <c r="N42" s="1">
        <f t="shared" si="9"/>
        <v>53.852898807989348</v>
      </c>
      <c r="Q42" s="3">
        <f t="shared" si="13"/>
        <v>0.52432195845985063</v>
      </c>
      <c r="R42" s="1">
        <f t="shared" si="10"/>
        <v>1.5819903865342722</v>
      </c>
      <c r="S42" s="3">
        <f t="shared" si="14"/>
        <v>50.707038696299406</v>
      </c>
      <c r="T42" s="3">
        <f t="shared" si="15"/>
        <v>50.742204583870603</v>
      </c>
      <c r="U42" s="1"/>
    </row>
    <row r="43" spans="1:21" x14ac:dyDescent="0.3">
      <c r="A43">
        <v>41</v>
      </c>
      <c r="B43" s="1">
        <v>52.256521999999997</v>
      </c>
      <c r="C43" s="1">
        <f t="shared" si="0"/>
        <v>50.841296276076505</v>
      </c>
      <c r="D43" s="1">
        <f t="shared" si="1"/>
        <v>0.75556977090489885</v>
      </c>
      <c r="E43" s="3">
        <f t="shared" si="4"/>
        <v>1.5942217076191592</v>
      </c>
      <c r="F43" s="1">
        <f t="shared" si="5"/>
        <v>47.688832512091146</v>
      </c>
      <c r="G43" s="1">
        <f t="shared" si="6"/>
        <v>53.993760040061865</v>
      </c>
      <c r="L43" s="1">
        <f t="shared" si="7"/>
        <v>1.5819903865342722</v>
      </c>
      <c r="M43" s="1">
        <f t="shared" si="8"/>
        <v>47.713019108172162</v>
      </c>
      <c r="N43" s="1">
        <f t="shared" si="9"/>
        <v>53.969573443980849</v>
      </c>
      <c r="Q43" s="3">
        <f t="shared" si="13"/>
        <v>0.75556977090489885</v>
      </c>
      <c r="R43" s="1">
        <f t="shared" si="10"/>
        <v>1.5819903865342722</v>
      </c>
      <c r="S43" s="3">
        <f t="shared" si="14"/>
        <v>50.813922959049776</v>
      </c>
      <c r="T43" s="3">
        <f t="shared" si="15"/>
        <v>50.868669593103235</v>
      </c>
      <c r="U43" s="1"/>
    </row>
    <row r="44" spans="1:21" x14ac:dyDescent="0.3">
      <c r="A44">
        <v>42</v>
      </c>
      <c r="B44" s="1">
        <v>51.664377000000002</v>
      </c>
      <c r="C44" s="1">
        <f t="shared" si="0"/>
        <v>50.982818848468852</v>
      </c>
      <c r="D44" s="1">
        <f t="shared" si="1"/>
        <v>1.1085304764569366</v>
      </c>
      <c r="E44" s="3">
        <f t="shared" si="4"/>
        <v>1.5942217076191592</v>
      </c>
      <c r="F44" s="1">
        <f t="shared" si="5"/>
        <v>47.830355084483493</v>
      </c>
      <c r="G44" s="1">
        <f t="shared" si="6"/>
        <v>54.135282612454212</v>
      </c>
      <c r="L44" s="1">
        <f t="shared" si="7"/>
        <v>1.5819903865342722</v>
      </c>
      <c r="M44" s="1">
        <f t="shared" si="8"/>
        <v>47.854541680564509</v>
      </c>
      <c r="N44" s="1">
        <f t="shared" si="9"/>
        <v>54.111096016373196</v>
      </c>
      <c r="Q44" s="3">
        <f t="shared" si="13"/>
        <v>1.1085304764569366</v>
      </c>
      <c r="R44" s="1">
        <f t="shared" si="10"/>
        <v>1.5819903865342722</v>
      </c>
      <c r="S44" s="3">
        <f t="shared" si="14"/>
        <v>50.930344194495802</v>
      </c>
      <c r="T44" s="3">
        <f t="shared" si="15"/>
        <v>51.035293502441903</v>
      </c>
      <c r="U44" s="1"/>
    </row>
    <row r="45" spans="1:21" x14ac:dyDescent="0.3">
      <c r="A45">
        <v>43</v>
      </c>
      <c r="B45" s="1">
        <v>51.348568999999998</v>
      </c>
      <c r="C45" s="1">
        <f t="shared" si="0"/>
        <v>51.050974663621972</v>
      </c>
      <c r="D45" s="1">
        <f t="shared" si="1"/>
        <v>1.1297023843986844</v>
      </c>
      <c r="E45" s="3">
        <f t="shared" si="4"/>
        <v>1.5942217076191592</v>
      </c>
      <c r="F45" s="1">
        <f t="shared" si="5"/>
        <v>47.898510899636612</v>
      </c>
      <c r="G45" s="1">
        <f t="shared" si="6"/>
        <v>54.203438427607331</v>
      </c>
      <c r="L45" s="1">
        <f t="shared" si="7"/>
        <v>1.5819903865342722</v>
      </c>
      <c r="M45" s="1">
        <f t="shared" si="8"/>
        <v>47.922697495717628</v>
      </c>
      <c r="N45" s="1">
        <f t="shared" si="9"/>
        <v>54.179251831526315</v>
      </c>
      <c r="Q45" s="3">
        <f t="shared" si="13"/>
        <v>1.1297023843986844</v>
      </c>
      <c r="R45" s="1">
        <f t="shared" si="10"/>
        <v>1.5819903865342722</v>
      </c>
      <c r="S45" s="3">
        <f t="shared" si="14"/>
        <v>50.928155647217885</v>
      </c>
      <c r="T45" s="3">
        <f t="shared" si="15"/>
        <v>51.173793680026058</v>
      </c>
      <c r="U45" s="1"/>
    </row>
    <row r="46" spans="1:21" x14ac:dyDescent="0.3">
      <c r="A46">
        <v>44</v>
      </c>
      <c r="B46" s="1">
        <v>50.361666</v>
      </c>
      <c r="C46" s="1">
        <f t="shared" si="0"/>
        <v>51.080734097259779</v>
      </c>
      <c r="D46" s="1">
        <f t="shared" si="1"/>
        <v>0.92302902674069154</v>
      </c>
      <c r="E46" s="3">
        <f t="shared" si="4"/>
        <v>1.5942217076191592</v>
      </c>
      <c r="F46" s="1">
        <f t="shared" si="5"/>
        <v>47.928270333274419</v>
      </c>
      <c r="G46" s="1">
        <f t="shared" si="6"/>
        <v>54.233197861245138</v>
      </c>
      <c r="L46" s="1">
        <f t="shared" si="7"/>
        <v>1.5819903865342722</v>
      </c>
      <c r="M46" s="1">
        <f t="shared" si="8"/>
        <v>47.952456929355435</v>
      </c>
      <c r="N46" s="1">
        <f t="shared" si="9"/>
        <v>54.209011265164122</v>
      </c>
      <c r="Q46" s="3">
        <f t="shared" si="13"/>
        <v>0.92302902674069154</v>
      </c>
      <c r="R46" s="1">
        <f t="shared" si="10"/>
        <v>1.5819903865342722</v>
      </c>
      <c r="S46" s="3">
        <f t="shared" si="14"/>
        <v>50.948764577892732</v>
      </c>
      <c r="T46" s="3">
        <f t="shared" si="15"/>
        <v>51.212703616626825</v>
      </c>
      <c r="U46" s="1"/>
    </row>
    <row r="47" spans="1:21" x14ac:dyDescent="0.3">
      <c r="A47">
        <v>45</v>
      </c>
      <c r="B47" s="1">
        <v>50.973548000000001</v>
      </c>
      <c r="C47" s="1">
        <f t="shared" si="0"/>
        <v>51.008827287533805</v>
      </c>
      <c r="D47" s="1">
        <f t="shared" si="1"/>
        <v>0.59725562128222054</v>
      </c>
      <c r="E47" s="3">
        <f t="shared" si="4"/>
        <v>1.5942217076191592</v>
      </c>
      <c r="F47" s="1">
        <f t="shared" si="5"/>
        <v>47.856363523548445</v>
      </c>
      <c r="G47" s="1">
        <f t="shared" si="6"/>
        <v>54.161291051519164</v>
      </c>
      <c r="L47" s="1">
        <f t="shared" si="7"/>
        <v>1.5819903865342722</v>
      </c>
      <c r="M47" s="1">
        <f t="shared" si="8"/>
        <v>47.880550119629461</v>
      </c>
      <c r="N47" s="1">
        <f t="shared" si="9"/>
        <v>54.137104455438148</v>
      </c>
      <c r="Q47" s="3">
        <f t="shared" si="13"/>
        <v>0.59725562128222054</v>
      </c>
      <c r="R47" s="1">
        <f t="shared" si="10"/>
        <v>1.5819903865342722</v>
      </c>
      <c r="S47" s="3">
        <f t="shared" si="14"/>
        <v>50.946416114496913</v>
      </c>
      <c r="T47" s="3">
        <f t="shared" si="15"/>
        <v>51.071238460570697</v>
      </c>
      <c r="U47" s="1"/>
    </row>
    <row r="48" spans="1:21" x14ac:dyDescent="0.3">
      <c r="A48">
        <v>46</v>
      </c>
      <c r="B48" s="1">
        <v>52.147962</v>
      </c>
      <c r="C48" s="1">
        <f t="shared" si="0"/>
        <v>51.005299358780427</v>
      </c>
      <c r="D48" s="1">
        <f t="shared" si="1"/>
        <v>0.44976510375601225</v>
      </c>
      <c r="E48" s="3">
        <f t="shared" si="4"/>
        <v>1.5942217076191592</v>
      </c>
      <c r="F48" s="1">
        <f t="shared" si="5"/>
        <v>47.852835594795067</v>
      </c>
      <c r="G48" s="1">
        <f t="shared" si="6"/>
        <v>54.157763122765786</v>
      </c>
      <c r="L48" s="1">
        <f t="shared" si="7"/>
        <v>1.5819903865342722</v>
      </c>
      <c r="M48" s="1">
        <f t="shared" si="8"/>
        <v>47.877022190876083</v>
      </c>
      <c r="N48" s="1">
        <f t="shared" si="9"/>
        <v>54.13357652668477</v>
      </c>
      <c r="Q48" s="3">
        <f t="shared" si="13"/>
        <v>0.44976510375601225</v>
      </c>
      <c r="R48" s="1">
        <f t="shared" si="10"/>
        <v>1.5819903865342722</v>
      </c>
      <c r="S48" s="3">
        <f t="shared" si="14"/>
        <v>50.98611159546607</v>
      </c>
      <c r="T48" s="3">
        <f t="shared" si="15"/>
        <v>51.024487122094783</v>
      </c>
      <c r="U48" s="1"/>
    </row>
    <row r="49" spans="1:21" x14ac:dyDescent="0.3">
      <c r="A49">
        <v>47</v>
      </c>
      <c r="B49" s="1">
        <v>51.368307000000001</v>
      </c>
      <c r="C49" s="1">
        <f t="shared" si="0"/>
        <v>51.119565622902385</v>
      </c>
      <c r="D49" s="1">
        <f t="shared" si="1"/>
        <v>0.77973958649978825</v>
      </c>
      <c r="E49" s="3">
        <f t="shared" si="4"/>
        <v>1.5942217076191592</v>
      </c>
      <c r="F49" s="1">
        <f t="shared" si="5"/>
        <v>47.967101858917026</v>
      </c>
      <c r="G49" s="1">
        <f t="shared" si="6"/>
        <v>54.272029386887745</v>
      </c>
      <c r="L49" s="1">
        <f t="shared" si="7"/>
        <v>1.5819903865342722</v>
      </c>
      <c r="M49" s="1">
        <f t="shared" si="8"/>
        <v>47.991288454998042</v>
      </c>
      <c r="N49" s="1">
        <f t="shared" si="9"/>
        <v>54.247842790806729</v>
      </c>
      <c r="Q49" s="3">
        <f t="shared" si="13"/>
        <v>0.77973958649978825</v>
      </c>
      <c r="R49" s="1">
        <f t="shared" si="10"/>
        <v>1.5819903865342722</v>
      </c>
      <c r="S49" s="3">
        <f t="shared" si="14"/>
        <v>51.091995346559685</v>
      </c>
      <c r="T49" s="3">
        <f t="shared" si="15"/>
        <v>51.147135899245086</v>
      </c>
      <c r="U49" s="1"/>
    </row>
    <row r="50" spans="1:21" x14ac:dyDescent="0.3">
      <c r="A50">
        <v>48</v>
      </c>
      <c r="B50" s="1">
        <v>52.374949000000001</v>
      </c>
      <c r="C50" s="1">
        <f t="shared" si="0"/>
        <v>51.144439760612144</v>
      </c>
      <c r="D50" s="1">
        <f t="shared" si="1"/>
        <v>0.67547386143561028</v>
      </c>
      <c r="E50" s="3">
        <f t="shared" si="4"/>
        <v>1.5942217076191592</v>
      </c>
      <c r="F50" s="1">
        <f t="shared" si="5"/>
        <v>47.991975996626785</v>
      </c>
      <c r="G50" s="1">
        <f t="shared" si="6"/>
        <v>54.296903524597504</v>
      </c>
      <c r="L50" s="1">
        <f t="shared" si="7"/>
        <v>1.5819903865342722</v>
      </c>
      <c r="M50" s="1">
        <f t="shared" si="8"/>
        <v>48.016162592707801</v>
      </c>
      <c r="N50" s="1">
        <f t="shared" si="9"/>
        <v>54.272716928516488</v>
      </c>
      <c r="Q50" s="3">
        <f t="shared" si="13"/>
        <v>0.67547386143561028</v>
      </c>
      <c r="R50" s="1">
        <f t="shared" si="10"/>
        <v>1.5819903865342722</v>
      </c>
      <c r="S50" s="3">
        <f t="shared" si="14"/>
        <v>51.107336427938201</v>
      </c>
      <c r="T50" s="3">
        <f t="shared" si="15"/>
        <v>51.181543093286088</v>
      </c>
      <c r="U50" s="1"/>
    </row>
    <row r="51" spans="1:21" x14ac:dyDescent="0.3">
      <c r="A51">
        <v>49</v>
      </c>
      <c r="B51" s="1">
        <v>52.473638000000001</v>
      </c>
      <c r="C51" s="1">
        <f t="shared" si="0"/>
        <v>51.267490684550935</v>
      </c>
      <c r="D51" s="1">
        <f t="shared" si="1"/>
        <v>0.98008556982510309</v>
      </c>
      <c r="E51" s="3">
        <f t="shared" si="4"/>
        <v>1.5942217076191592</v>
      </c>
      <c r="F51" s="1">
        <f t="shared" si="5"/>
        <v>48.115026920565576</v>
      </c>
      <c r="G51" s="1">
        <f t="shared" si="6"/>
        <v>54.419954448536295</v>
      </c>
      <c r="L51" s="1">
        <f t="shared" si="7"/>
        <v>1.5819903865342722</v>
      </c>
      <c r="M51" s="1">
        <f t="shared" si="8"/>
        <v>48.139213516646592</v>
      </c>
      <c r="N51" s="1">
        <f t="shared" si="9"/>
        <v>54.395767852455279</v>
      </c>
      <c r="Q51" s="3">
        <f t="shared" si="13"/>
        <v>0.98008556982510309</v>
      </c>
      <c r="R51" s="1">
        <f t="shared" si="10"/>
        <v>1.5819903865342722</v>
      </c>
      <c r="S51" s="3">
        <f t="shared" si="14"/>
        <v>51.197511794269886</v>
      </c>
      <c r="T51" s="3">
        <f t="shared" si="15"/>
        <v>51.337469574831985</v>
      </c>
      <c r="U51" s="1"/>
    </row>
    <row r="52" spans="1:21" x14ac:dyDescent="0.3">
      <c r="A52">
        <v>50</v>
      </c>
      <c r="B52" s="1">
        <v>52.888139000000002</v>
      </c>
      <c r="C52" s="1">
        <f t="shared" si="0"/>
        <v>51.388105416095847</v>
      </c>
      <c r="D52" s="1">
        <f t="shared" si="1"/>
        <v>1.0051229787882157</v>
      </c>
      <c r="E52" s="3">
        <f t="shared" si="4"/>
        <v>1.5942217076191592</v>
      </c>
      <c r="F52" s="1">
        <f t="shared" si="5"/>
        <v>48.235641652110488</v>
      </c>
      <c r="G52" s="1">
        <f t="shared" si="6"/>
        <v>54.540569180081206</v>
      </c>
      <c r="L52" s="1">
        <f t="shared" si="7"/>
        <v>1.5819903865342722</v>
      </c>
      <c r="M52" s="1">
        <f t="shared" si="8"/>
        <v>48.259828248191504</v>
      </c>
      <c r="N52" s="1">
        <f t="shared" si="9"/>
        <v>54.516382584000191</v>
      </c>
      <c r="Q52" s="3">
        <f t="shared" si="13"/>
        <v>1.0051229787882157</v>
      </c>
      <c r="R52" s="1">
        <f t="shared" si="10"/>
        <v>1.5819903865342722</v>
      </c>
      <c r="S52" s="3">
        <f t="shared" si="14"/>
        <v>51.282168723282503</v>
      </c>
      <c r="T52" s="3">
        <f t="shared" si="15"/>
        <v>51.494042108909191</v>
      </c>
      <c r="U52" s="1"/>
    </row>
    <row r="53" spans="1:21" x14ac:dyDescent="0.3">
      <c r="A53">
        <v>51</v>
      </c>
      <c r="B53" s="1">
        <v>53.638184000000003</v>
      </c>
      <c r="C53" s="1">
        <f t="shared" si="0"/>
        <v>51.538108774486261</v>
      </c>
      <c r="D53" s="1">
        <f t="shared" si="1"/>
        <v>1.3189699374416153</v>
      </c>
      <c r="E53" s="3">
        <f t="shared" si="4"/>
        <v>1.5942217076191592</v>
      </c>
      <c r="F53" s="1">
        <f t="shared" si="5"/>
        <v>48.385645010500902</v>
      </c>
      <c r="G53" s="1">
        <f t="shared" si="6"/>
        <v>54.690572538471621</v>
      </c>
      <c r="L53" s="1">
        <f t="shared" si="7"/>
        <v>1.5819903865342722</v>
      </c>
      <c r="M53" s="1">
        <f t="shared" si="8"/>
        <v>48.409831606581918</v>
      </c>
      <c r="N53" s="1">
        <f t="shared" si="9"/>
        <v>54.666385942390605</v>
      </c>
      <c r="Q53" s="3">
        <f t="shared" si="13"/>
        <v>1.3189699374416153</v>
      </c>
      <c r="R53" s="1">
        <f t="shared" si="10"/>
        <v>1.5819903865342722</v>
      </c>
      <c r="S53" s="3">
        <f t="shared" si="14"/>
        <v>51.378193760491939</v>
      </c>
      <c r="T53" s="3">
        <f t="shared" si="15"/>
        <v>51.698023788480583</v>
      </c>
      <c r="U53" s="1"/>
    </row>
    <row r="54" spans="1:21" x14ac:dyDescent="0.3">
      <c r="A54">
        <v>52</v>
      </c>
      <c r="B54" s="1">
        <v>53.944125</v>
      </c>
      <c r="C54" s="1">
        <f t="shared" si="0"/>
        <v>51.748116297037633</v>
      </c>
      <c r="D54" s="1">
        <f t="shared" si="1"/>
        <v>1.6447095034505763</v>
      </c>
      <c r="E54" s="3">
        <f t="shared" si="4"/>
        <v>1.5942217076191592</v>
      </c>
      <c r="F54" s="1">
        <f t="shared" si="5"/>
        <v>48.595652533052274</v>
      </c>
      <c r="G54" s="1">
        <f t="shared" si="6"/>
        <v>54.900580061022993</v>
      </c>
      <c r="L54" s="1">
        <f t="shared" si="7"/>
        <v>1.5819903865342722</v>
      </c>
      <c r="M54" s="1">
        <f t="shared" si="8"/>
        <v>48.61983912913329</v>
      </c>
      <c r="N54" s="1">
        <f t="shared" si="9"/>
        <v>54.876393464941977</v>
      </c>
      <c r="Q54" s="3">
        <f t="shared" si="13"/>
        <v>1.6447095034505763</v>
      </c>
      <c r="R54" s="1">
        <f t="shared" si="10"/>
        <v>1.5819903865342722</v>
      </c>
      <c r="S54" s="3">
        <f t="shared" si="14"/>
        <v>51.476902981496586</v>
      </c>
      <c r="T54" s="3">
        <f t="shared" si="15"/>
        <v>52.01932961257868</v>
      </c>
      <c r="U54" s="1"/>
    </row>
    <row r="55" spans="1:21" x14ac:dyDescent="0.3">
      <c r="A55">
        <v>53</v>
      </c>
      <c r="B55" s="1">
        <v>52.789450000000002</v>
      </c>
      <c r="C55" s="1">
        <f t="shared" si="0"/>
        <v>51.967717167333873</v>
      </c>
      <c r="D55" s="1">
        <f t="shared" si="1"/>
        <v>1.9564313540341243</v>
      </c>
      <c r="E55" s="3">
        <f t="shared" si="4"/>
        <v>1.5942217076191592</v>
      </c>
      <c r="F55" s="1">
        <f t="shared" si="5"/>
        <v>48.815253403348514</v>
      </c>
      <c r="G55" s="1">
        <f t="shared" si="6"/>
        <v>55.120180931319233</v>
      </c>
      <c r="L55" s="1">
        <f t="shared" si="7"/>
        <v>1.5819903865342722</v>
      </c>
      <c r="M55" s="1">
        <f t="shared" si="8"/>
        <v>48.83943999942953</v>
      </c>
      <c r="N55" s="1">
        <f t="shared" si="9"/>
        <v>55.095994335238217</v>
      </c>
      <c r="Q55" s="3">
        <f t="shared" si="13"/>
        <v>1.9564313540341243</v>
      </c>
      <c r="R55" s="1">
        <f t="shared" si="10"/>
        <v>1.5819903865342722</v>
      </c>
      <c r="S55" s="3">
        <f t="shared" si="14"/>
        <v>51.57053146024667</v>
      </c>
      <c r="T55" s="3">
        <f t="shared" si="15"/>
        <v>52.364902874421077</v>
      </c>
      <c r="U55" s="1"/>
    </row>
    <row r="56" spans="1:21" x14ac:dyDescent="0.3">
      <c r="A56">
        <v>54</v>
      </c>
      <c r="B56" s="1">
        <v>53.154603000000002</v>
      </c>
      <c r="C56" s="1">
        <f t="shared" si="0"/>
        <v>52.049890450600486</v>
      </c>
      <c r="D56" s="1">
        <f t="shared" si="1"/>
        <v>1.8173254179869702</v>
      </c>
      <c r="E56" s="3">
        <f t="shared" si="4"/>
        <v>1.5942217076191592</v>
      </c>
      <c r="F56" s="1">
        <f t="shared" si="5"/>
        <v>48.897426686615127</v>
      </c>
      <c r="G56" s="1">
        <f t="shared" si="6"/>
        <v>55.202354214585846</v>
      </c>
      <c r="L56" s="1">
        <f t="shared" si="7"/>
        <v>1.5819903865342722</v>
      </c>
      <c r="M56" s="1">
        <f t="shared" si="8"/>
        <v>48.921613282696143</v>
      </c>
      <c r="N56" s="1">
        <f t="shared" si="9"/>
        <v>55.17816761850483</v>
      </c>
      <c r="Q56" s="3">
        <f t="shared" si="13"/>
        <v>1.8173254179869702</v>
      </c>
      <c r="R56" s="1">
        <f t="shared" si="10"/>
        <v>1.5819903865342722</v>
      </c>
      <c r="S56" s="3">
        <f t="shared" si="14"/>
        <v>51.600238365435075</v>
      </c>
      <c r="T56" s="3">
        <f t="shared" si="15"/>
        <v>52.499542535765897</v>
      </c>
      <c r="U56" s="1"/>
    </row>
    <row r="57" spans="1:21" x14ac:dyDescent="0.3">
      <c r="A57">
        <v>55</v>
      </c>
      <c r="B57" s="1">
        <v>53.361851999999999</v>
      </c>
      <c r="C57" s="1">
        <f t="shared" si="0"/>
        <v>52.160361705540438</v>
      </c>
      <c r="D57" s="1">
        <f t="shared" si="1"/>
        <v>1.4964501204036986</v>
      </c>
      <c r="E57" s="3">
        <f t="shared" si="4"/>
        <v>1.5942217076191592</v>
      </c>
      <c r="F57" s="1">
        <f t="shared" si="5"/>
        <v>49.007897941555079</v>
      </c>
      <c r="G57" s="1">
        <f t="shared" si="6"/>
        <v>55.312825469525798</v>
      </c>
      <c r="L57" s="1">
        <f t="shared" si="7"/>
        <v>1.5819903865342722</v>
      </c>
      <c r="M57" s="1">
        <f t="shared" si="8"/>
        <v>49.032084537636095</v>
      </c>
      <c r="N57" s="1">
        <f t="shared" si="9"/>
        <v>55.288638873444782</v>
      </c>
      <c r="Q57" s="3">
        <f t="shared" si="13"/>
        <v>1.4964501204036986</v>
      </c>
      <c r="R57" s="1">
        <f t="shared" si="10"/>
        <v>1.5819903865342722</v>
      </c>
      <c r="S57" s="3">
        <f t="shared" si="14"/>
        <v>51.822581785095103</v>
      </c>
      <c r="T57" s="3">
        <f t="shared" si="15"/>
        <v>52.498141625985774</v>
      </c>
      <c r="U57" s="1"/>
    </row>
    <row r="58" spans="1:21" x14ac:dyDescent="0.3">
      <c r="A58">
        <v>56</v>
      </c>
      <c r="B58" s="1">
        <v>53.263162999999999</v>
      </c>
      <c r="C58" s="1">
        <f t="shared" si="0"/>
        <v>52.2805107349864</v>
      </c>
      <c r="D58" s="1">
        <f t="shared" si="1"/>
        <v>1.055021894364093</v>
      </c>
      <c r="E58" s="3">
        <f t="shared" si="4"/>
        <v>1.5942217076191592</v>
      </c>
      <c r="F58" s="1">
        <f t="shared" si="5"/>
        <v>49.128046971001041</v>
      </c>
      <c r="G58" s="1">
        <f t="shared" si="6"/>
        <v>55.43297449897176</v>
      </c>
      <c r="L58" s="1">
        <f t="shared" si="7"/>
        <v>1.5819903865342722</v>
      </c>
      <c r="M58" s="1">
        <f t="shared" si="8"/>
        <v>49.152233567082057</v>
      </c>
      <c r="N58" s="1">
        <f t="shared" si="9"/>
        <v>55.408787902890744</v>
      </c>
      <c r="Q58" s="3">
        <f t="shared" si="13"/>
        <v>1.055021894364093</v>
      </c>
      <c r="R58" s="1">
        <f t="shared" si="10"/>
        <v>1.5819903865342722</v>
      </c>
      <c r="S58" s="3">
        <f t="shared" si="14"/>
        <v>52.100118525655013</v>
      </c>
      <c r="T58" s="3">
        <f t="shared" si="15"/>
        <v>52.460902944317787</v>
      </c>
      <c r="U58" s="1"/>
    </row>
    <row r="59" spans="1:21" x14ac:dyDescent="0.3">
      <c r="A59">
        <v>57</v>
      </c>
      <c r="B59" s="1">
        <v>53.500017999999997</v>
      </c>
      <c r="C59" s="1">
        <f t="shared" si="0"/>
        <v>52.378775961487761</v>
      </c>
      <c r="D59" s="1">
        <f t="shared" si="1"/>
        <v>1.0999354857471799</v>
      </c>
      <c r="E59" s="3">
        <f t="shared" si="4"/>
        <v>1.5942217076191592</v>
      </c>
      <c r="F59" s="1">
        <f t="shared" si="5"/>
        <v>49.226312197502402</v>
      </c>
      <c r="G59" s="1">
        <f t="shared" si="6"/>
        <v>55.531239725473121</v>
      </c>
      <c r="L59" s="1">
        <f t="shared" si="7"/>
        <v>1.5819903865342722</v>
      </c>
      <c r="M59" s="1">
        <f t="shared" si="8"/>
        <v>49.250498793583418</v>
      </c>
      <c r="N59" s="1">
        <f t="shared" si="9"/>
        <v>55.507053129392105</v>
      </c>
      <c r="Q59" s="3">
        <f t="shared" si="13"/>
        <v>1.0999354857471799</v>
      </c>
      <c r="R59" s="1">
        <f t="shared" si="10"/>
        <v>1.5819903865342722</v>
      </c>
      <c r="S59" s="3">
        <f t="shared" si="14"/>
        <v>52.232318820087045</v>
      </c>
      <c r="T59" s="3">
        <f t="shared" si="15"/>
        <v>52.525233102888478</v>
      </c>
      <c r="U59" s="1"/>
    </row>
    <row r="60" spans="1:21" x14ac:dyDescent="0.3">
      <c r="A60">
        <v>58</v>
      </c>
      <c r="B60" s="1">
        <v>52.838794999999998</v>
      </c>
      <c r="C60" s="1">
        <f t="shared" si="0"/>
        <v>52.490900165338985</v>
      </c>
      <c r="D60" s="1">
        <f t="shared" si="1"/>
        <v>1.1054965868398918</v>
      </c>
      <c r="E60" s="3">
        <f t="shared" si="4"/>
        <v>1.5942217076191592</v>
      </c>
      <c r="F60" s="1">
        <f t="shared" si="5"/>
        <v>49.338436401353626</v>
      </c>
      <c r="G60" s="1">
        <f t="shared" si="6"/>
        <v>55.643363929324344</v>
      </c>
      <c r="L60" s="1">
        <f t="shared" si="7"/>
        <v>1.5819903865342722</v>
      </c>
      <c r="M60" s="1">
        <f t="shared" si="8"/>
        <v>49.362622997434642</v>
      </c>
      <c r="N60" s="1">
        <f t="shared" si="9"/>
        <v>55.619177333243329</v>
      </c>
      <c r="Q60" s="3">
        <f t="shared" si="13"/>
        <v>1.1054965868398918</v>
      </c>
      <c r="R60" s="1">
        <f t="shared" si="10"/>
        <v>1.5819903865342722</v>
      </c>
      <c r="S60" s="3">
        <f t="shared" si="14"/>
        <v>52.335990108753876</v>
      </c>
      <c r="T60" s="3">
        <f t="shared" si="15"/>
        <v>52.645810221924094</v>
      </c>
      <c r="U60" s="1"/>
    </row>
    <row r="61" spans="1:21" x14ac:dyDescent="0.3">
      <c r="A61">
        <v>59</v>
      </c>
      <c r="B61" s="1">
        <v>53.993468999999997</v>
      </c>
      <c r="C61" s="1">
        <f t="shared" si="0"/>
        <v>52.525689648805084</v>
      </c>
      <c r="D61" s="1">
        <f t="shared" si="1"/>
        <v>0.88389667549385031</v>
      </c>
      <c r="E61" s="3">
        <f t="shared" si="4"/>
        <v>1.5942217076191592</v>
      </c>
      <c r="F61" s="1">
        <f t="shared" si="5"/>
        <v>49.373225884819725</v>
      </c>
      <c r="G61" s="1">
        <f t="shared" si="6"/>
        <v>55.678153412790444</v>
      </c>
      <c r="L61" s="1">
        <f t="shared" si="7"/>
        <v>1.5819903865342722</v>
      </c>
      <c r="M61" s="1">
        <f t="shared" si="8"/>
        <v>49.397412480900741</v>
      </c>
      <c r="N61" s="1">
        <f t="shared" si="9"/>
        <v>55.653966816709428</v>
      </c>
      <c r="Q61" s="3">
        <f t="shared" si="13"/>
        <v>0.88389667549385031</v>
      </c>
      <c r="R61" s="1">
        <f t="shared" si="10"/>
        <v>1.5819903865342722</v>
      </c>
      <c r="S61" s="3">
        <f t="shared" si="14"/>
        <v>52.403730297097617</v>
      </c>
      <c r="T61" s="3">
        <f t="shared" si="15"/>
        <v>52.647649000512551</v>
      </c>
      <c r="U61" s="1"/>
    </row>
    <row r="62" spans="1:21" x14ac:dyDescent="0.3">
      <c r="A62">
        <v>60</v>
      </c>
      <c r="B62" s="1">
        <v>54.329017</v>
      </c>
      <c r="C62" s="1">
        <f t="shared" si="0"/>
        <v>52.672467583924572</v>
      </c>
      <c r="D62" s="1">
        <f t="shared" si="1"/>
        <v>1.0851406588863719</v>
      </c>
      <c r="E62" s="3">
        <f t="shared" si="4"/>
        <v>1.5942217076191592</v>
      </c>
      <c r="F62" s="1">
        <f t="shared" si="5"/>
        <v>49.520003819939213</v>
      </c>
      <c r="G62" s="1">
        <f t="shared" si="6"/>
        <v>55.824931347909931</v>
      </c>
      <c r="L62" s="1">
        <f t="shared" si="7"/>
        <v>1.5819903865342722</v>
      </c>
      <c r="M62" s="1">
        <f t="shared" si="8"/>
        <v>49.544190416020228</v>
      </c>
      <c r="N62" s="1">
        <f t="shared" si="9"/>
        <v>55.800744751828915</v>
      </c>
      <c r="Q62" s="3">
        <f t="shared" si="13"/>
        <v>1.0851406588863719</v>
      </c>
      <c r="R62" s="1">
        <f t="shared" si="10"/>
        <v>1.5819903865342722</v>
      </c>
      <c r="S62" s="3">
        <f t="shared" si="14"/>
        <v>52.553812526293569</v>
      </c>
      <c r="T62" s="3">
        <f t="shared" si="15"/>
        <v>52.791122641555575</v>
      </c>
      <c r="U62" s="1"/>
    </row>
    <row r="63" spans="1:21" x14ac:dyDescent="0.3">
      <c r="A63">
        <v>61</v>
      </c>
      <c r="B63" s="1">
        <v>54.506658999999999</v>
      </c>
      <c r="C63" s="1">
        <f t="shared" si="0"/>
        <v>52.838122525532121</v>
      </c>
      <c r="D63" s="1">
        <f t="shared" si="1"/>
        <v>1.2935175565974892</v>
      </c>
      <c r="E63" s="3">
        <f t="shared" si="4"/>
        <v>1.5942217076191592</v>
      </c>
      <c r="F63" s="1">
        <f t="shared" si="5"/>
        <v>49.685658761546762</v>
      </c>
      <c r="G63" s="1">
        <f t="shared" si="6"/>
        <v>55.990586289517481</v>
      </c>
      <c r="L63" s="1">
        <f t="shared" si="7"/>
        <v>1.5819903865342722</v>
      </c>
      <c r="M63" s="1">
        <f t="shared" si="8"/>
        <v>49.709845357627778</v>
      </c>
      <c r="N63" s="1">
        <f t="shared" si="9"/>
        <v>55.966399693436465</v>
      </c>
      <c r="Q63" s="3">
        <f t="shared" si="13"/>
        <v>1.2935175565974892</v>
      </c>
      <c r="R63" s="1">
        <f t="shared" si="10"/>
        <v>1.5819903865342722</v>
      </c>
      <c r="S63" s="3">
        <f t="shared" si="14"/>
        <v>52.684548508481839</v>
      </c>
      <c r="T63" s="3">
        <f t="shared" si="15"/>
        <v>52.991696542582403</v>
      </c>
      <c r="U63" s="1"/>
    </row>
    <row r="64" spans="1:21" x14ac:dyDescent="0.3">
      <c r="A64">
        <v>62</v>
      </c>
      <c r="B64" s="1">
        <v>54.842207000000002</v>
      </c>
      <c r="C64" s="1">
        <f t="shared" si="0"/>
        <v>53.004976172978914</v>
      </c>
      <c r="D64" s="1">
        <f t="shared" si="1"/>
        <v>1.6002652028464635</v>
      </c>
      <c r="E64" s="3">
        <f t="shared" si="4"/>
        <v>1.5942217076191592</v>
      </c>
      <c r="F64" s="1">
        <f t="shared" si="5"/>
        <v>49.852512408993555</v>
      </c>
      <c r="G64" s="1">
        <f t="shared" si="6"/>
        <v>56.157439936964273</v>
      </c>
      <c r="L64" s="1">
        <f t="shared" si="7"/>
        <v>1.5819903865342722</v>
      </c>
      <c r="M64" s="1">
        <f t="shared" si="8"/>
        <v>49.87669900507457</v>
      </c>
      <c r="N64" s="1">
        <f t="shared" si="9"/>
        <v>56.133253340883257</v>
      </c>
      <c r="Q64" s="3">
        <f t="shared" si="13"/>
        <v>1.6002652028464635</v>
      </c>
      <c r="R64" s="1">
        <f t="shared" si="10"/>
        <v>1.5819903865342722</v>
      </c>
      <c r="S64" s="3">
        <f t="shared" si="14"/>
        <v>52.75646389755692</v>
      </c>
      <c r="T64" s="3">
        <f t="shared" si="15"/>
        <v>53.253488448400908</v>
      </c>
      <c r="U64" s="1"/>
    </row>
    <row r="65" spans="1:21" x14ac:dyDescent="0.3">
      <c r="A65">
        <v>63</v>
      </c>
      <c r="B65" s="1">
        <v>54.704040999999997</v>
      </c>
      <c r="C65" s="1">
        <f t="shared" si="0"/>
        <v>53.188699255681023</v>
      </c>
      <c r="D65" s="1">
        <f t="shared" si="1"/>
        <v>1.7227484867972003</v>
      </c>
      <c r="E65" s="3">
        <f t="shared" si="4"/>
        <v>1.5942217076191592</v>
      </c>
      <c r="F65" s="1">
        <f t="shared" si="5"/>
        <v>50.036235491695663</v>
      </c>
      <c r="G65" s="1">
        <f t="shared" si="6"/>
        <v>56.341163019666382</v>
      </c>
      <c r="L65" s="1">
        <f t="shared" si="7"/>
        <v>1.5819903865342722</v>
      </c>
      <c r="M65" s="1">
        <f t="shared" si="8"/>
        <v>50.060422087776679</v>
      </c>
      <c r="N65" s="1">
        <f t="shared" si="9"/>
        <v>56.316976423585366</v>
      </c>
      <c r="Q65" s="3">
        <f t="shared" si="13"/>
        <v>1.7227484867972003</v>
      </c>
      <c r="R65" s="1">
        <f t="shared" si="10"/>
        <v>1.5819903865342722</v>
      </c>
      <c r="S65" s="3">
        <f t="shared" si="14"/>
        <v>52.839049095640313</v>
      </c>
      <c r="T65" s="3">
        <f t="shared" si="15"/>
        <v>53.538349415721733</v>
      </c>
      <c r="U65" s="1"/>
    </row>
    <row r="66" spans="1:21" x14ac:dyDescent="0.3">
      <c r="A66">
        <v>64</v>
      </c>
      <c r="B66" s="1">
        <v>53.845435999999999</v>
      </c>
      <c r="C66" s="1">
        <f t="shared" si="0"/>
        <v>53.340233430112917</v>
      </c>
      <c r="D66" s="1">
        <f t="shared" si="1"/>
        <v>1.6788579134302339</v>
      </c>
      <c r="E66" s="3">
        <f t="shared" si="4"/>
        <v>1.5942217076191592</v>
      </c>
      <c r="F66" s="1">
        <f t="shared" si="5"/>
        <v>50.187769666127558</v>
      </c>
      <c r="G66" s="1">
        <f t="shared" si="6"/>
        <v>56.492697194098277</v>
      </c>
      <c r="L66" s="1">
        <f t="shared" si="7"/>
        <v>1.5819903865342722</v>
      </c>
      <c r="M66" s="1">
        <f t="shared" si="8"/>
        <v>50.211956262208574</v>
      </c>
      <c r="N66" s="1">
        <f t="shared" si="9"/>
        <v>56.468510598017261</v>
      </c>
      <c r="Q66" s="3">
        <f t="shared" si="13"/>
        <v>1.6788579134302339</v>
      </c>
      <c r="R66" s="1">
        <f t="shared" si="10"/>
        <v>1.5819903865342722</v>
      </c>
      <c r="S66" s="3">
        <f t="shared" si="14"/>
        <v>52.975733070346749</v>
      </c>
      <c r="T66" s="3">
        <f t="shared" si="15"/>
        <v>53.704733789879086</v>
      </c>
      <c r="U66" s="1"/>
    </row>
    <row r="67" spans="1:21" x14ac:dyDescent="0.3">
      <c r="A67">
        <v>65</v>
      </c>
      <c r="B67" s="1">
        <v>54.398099999999999</v>
      </c>
      <c r="C67" s="1">
        <f t="shared" si="0"/>
        <v>53.390753687101629</v>
      </c>
      <c r="D67" s="1">
        <f t="shared" si="1"/>
        <v>1.4055731156664379</v>
      </c>
      <c r="E67" s="3">
        <f t="shared" si="4"/>
        <v>1.5942217076191592</v>
      </c>
      <c r="F67" s="1">
        <f t="shared" si="5"/>
        <v>50.23828992311627</v>
      </c>
      <c r="G67" s="1">
        <f t="shared" si="6"/>
        <v>56.543217451086988</v>
      </c>
      <c r="L67" s="1">
        <f t="shared" si="7"/>
        <v>1.5819903865342722</v>
      </c>
      <c r="M67" s="1">
        <f t="shared" si="8"/>
        <v>50.262476519197286</v>
      </c>
      <c r="N67" s="1">
        <f t="shared" si="9"/>
        <v>56.519030855005973</v>
      </c>
      <c r="Q67" s="3">
        <f t="shared" si="13"/>
        <v>1.4055731156664379</v>
      </c>
      <c r="R67" s="1">
        <f t="shared" si="10"/>
        <v>1.5819903865342722</v>
      </c>
      <c r="S67" s="3">
        <f t="shared" si="14"/>
        <v>53.09002908224651</v>
      </c>
      <c r="T67" s="3">
        <f t="shared" si="15"/>
        <v>53.691478291956749</v>
      </c>
      <c r="U67" s="1"/>
    </row>
    <row r="68" spans="1:21" x14ac:dyDescent="0.3">
      <c r="A68">
        <v>66</v>
      </c>
      <c r="B68" s="1">
        <v>53.746744</v>
      </c>
      <c r="C68" s="1">
        <f t="shared" si="0"/>
        <v>53.491488318391468</v>
      </c>
      <c r="D68" s="1">
        <f t="shared" si="1"/>
        <v>1.0902961115840848</v>
      </c>
      <c r="E68" s="3">
        <f t="shared" si="4"/>
        <v>1.5942217076191592</v>
      </c>
      <c r="F68" s="1">
        <f t="shared" si="5"/>
        <v>50.339024554406109</v>
      </c>
      <c r="G68" s="1">
        <f t="shared" si="6"/>
        <v>56.643952082376828</v>
      </c>
      <c r="L68" s="1">
        <f t="shared" si="7"/>
        <v>1.5819903865342722</v>
      </c>
      <c r="M68" s="1">
        <f t="shared" si="8"/>
        <v>50.363211150487125</v>
      </c>
      <c r="N68" s="1">
        <f t="shared" si="9"/>
        <v>56.619765486295812</v>
      </c>
      <c r="Q68" s="3">
        <f t="shared" si="13"/>
        <v>1.0902961115840848</v>
      </c>
      <c r="R68" s="1">
        <f t="shared" si="10"/>
        <v>1.5819903865342722</v>
      </c>
      <c r="S68" s="3">
        <f t="shared" si="14"/>
        <v>53.306085639691297</v>
      </c>
      <c r="T68" s="3">
        <f t="shared" si="15"/>
        <v>53.67689099709164</v>
      </c>
      <c r="U68" s="1"/>
    </row>
    <row r="69" spans="1:21" x14ac:dyDescent="0.3">
      <c r="A69">
        <v>67</v>
      </c>
      <c r="B69" s="1">
        <v>53.707267000000002</v>
      </c>
      <c r="C69" s="1">
        <f t="shared" si="0"/>
        <v>53.51701388655232</v>
      </c>
      <c r="D69" s="1">
        <f t="shared" si="1"/>
        <v>0.66711610526801346</v>
      </c>
      <c r="E69" s="3">
        <f t="shared" si="4"/>
        <v>1.5942217076191592</v>
      </c>
      <c r="F69" s="1">
        <f t="shared" si="5"/>
        <v>50.364550122566961</v>
      </c>
      <c r="G69" s="1">
        <f t="shared" si="6"/>
        <v>56.669477650537679</v>
      </c>
      <c r="L69" s="1">
        <f t="shared" si="7"/>
        <v>1.5819903865342722</v>
      </c>
      <c r="M69" s="1">
        <f t="shared" si="8"/>
        <v>50.388736718647976</v>
      </c>
      <c r="N69" s="1">
        <f t="shared" si="9"/>
        <v>56.645291054456663</v>
      </c>
      <c r="Q69" s="3">
        <f t="shared" si="13"/>
        <v>0.66711610526801346</v>
      </c>
      <c r="R69" s="1">
        <f t="shared" si="10"/>
        <v>1.5819903865342722</v>
      </c>
      <c r="S69" s="3">
        <f t="shared" si="14"/>
        <v>53.434524188710924</v>
      </c>
      <c r="T69" s="3">
        <f t="shared" si="15"/>
        <v>53.599503584393716</v>
      </c>
      <c r="U69" s="1"/>
    </row>
    <row r="70" spans="1:21" x14ac:dyDescent="0.3">
      <c r="A70">
        <v>68</v>
      </c>
      <c r="B70" s="1">
        <v>53.598709999999997</v>
      </c>
      <c r="C70" s="1">
        <f t="shared" ref="C70:C133" si="16">$H$1*B69+(1-$H$1)*C69</f>
        <v>53.53603919789709</v>
      </c>
      <c r="D70" s="1">
        <f t="shared" si="1"/>
        <v>0.6099448893902667</v>
      </c>
      <c r="E70" s="3">
        <f t="shared" si="4"/>
        <v>1.5942217076191592</v>
      </c>
      <c r="F70" s="1">
        <f t="shared" si="5"/>
        <v>50.38357543391173</v>
      </c>
      <c r="G70" s="1">
        <f t="shared" si="6"/>
        <v>56.688502961882449</v>
      </c>
      <c r="L70" s="1">
        <f t="shared" si="7"/>
        <v>1.5819903865342722</v>
      </c>
      <c r="M70" s="1">
        <f t="shared" si="8"/>
        <v>50.407762029992746</v>
      </c>
      <c r="N70" s="1">
        <f t="shared" si="9"/>
        <v>56.664316365801433</v>
      </c>
      <c r="Q70" s="3">
        <f t="shared" si="13"/>
        <v>0.6099448893902667</v>
      </c>
      <c r="R70" s="1">
        <f t="shared" si="10"/>
        <v>1.5819903865342722</v>
      </c>
      <c r="S70" s="3">
        <f t="shared" si="14"/>
        <v>53.486201357348321</v>
      </c>
      <c r="T70" s="3">
        <f t="shared" si="15"/>
        <v>53.585877038445858</v>
      </c>
      <c r="U70" s="1"/>
    </row>
    <row r="71" spans="1:21" x14ac:dyDescent="0.3">
      <c r="A71">
        <v>69</v>
      </c>
      <c r="B71" s="1">
        <v>53.934258</v>
      </c>
      <c r="C71" s="1">
        <f t="shared" si="16"/>
        <v>53.542306278107382</v>
      </c>
      <c r="D71" s="1">
        <f t="shared" ref="D71:D134" si="17">SQRT(SUMXMY2(B68:B70,C68:C70)/3)</f>
        <v>0.18733155954634212</v>
      </c>
      <c r="E71" s="3">
        <f t="shared" si="4"/>
        <v>1.5942217076191592</v>
      </c>
      <c r="F71" s="1">
        <f t="shared" si="5"/>
        <v>50.389842514122023</v>
      </c>
      <c r="G71" s="1">
        <f t="shared" si="6"/>
        <v>56.694770042092742</v>
      </c>
      <c r="L71" s="1">
        <f t="shared" si="7"/>
        <v>1.5819903865342722</v>
      </c>
      <c r="M71" s="1">
        <f t="shared" si="8"/>
        <v>50.414029110203039</v>
      </c>
      <c r="N71" s="1">
        <f t="shared" si="9"/>
        <v>56.670583446011726</v>
      </c>
      <c r="Q71" s="3">
        <f t="shared" si="13"/>
        <v>0.18733155954634212</v>
      </c>
      <c r="R71" s="1">
        <f t="shared" si="10"/>
        <v>1.5819903865342722</v>
      </c>
      <c r="S71" s="3">
        <f t="shared" si="14"/>
        <v>53.53043302111228</v>
      </c>
      <c r="T71" s="3">
        <f t="shared" si="15"/>
        <v>53.554179535102485</v>
      </c>
      <c r="U71" s="1"/>
    </row>
    <row r="72" spans="1:21" x14ac:dyDescent="0.3">
      <c r="A72">
        <v>70</v>
      </c>
      <c r="B72" s="1">
        <v>54.625087000000001</v>
      </c>
      <c r="C72" s="1">
        <f t="shared" si="16"/>
        <v>53.581501450296649</v>
      </c>
      <c r="D72" s="1">
        <f t="shared" si="17"/>
        <v>0.25413253032446537</v>
      </c>
      <c r="E72" s="3">
        <f t="shared" ref="E72:E135" si="18">SQRT(SUMXMY2($B$4:$B$142,$C$4:$C$142)/$H$3)</f>
        <v>1.5942217076191592</v>
      </c>
      <c r="F72" s="1">
        <f t="shared" ref="F72:F135" si="19">C72-(E72*TINV($H$2,$H$3))</f>
        <v>50.42903768631129</v>
      </c>
      <c r="G72" s="1">
        <f t="shared" ref="G72:G135" si="20">C72+(E72*TINV($H$2,$H$3))</f>
        <v>56.733965214282009</v>
      </c>
      <c r="L72" s="1">
        <f t="shared" ref="L72:L135" si="21">STEYX($B$4:$B$142,$C$4:$C$142)</f>
        <v>1.5819903865342722</v>
      </c>
      <c r="M72" s="1">
        <f t="shared" ref="M72:M135" si="22">C72-(L72*TINV($O$2,$O$3))</f>
        <v>50.453224282392306</v>
      </c>
      <c r="N72" s="1">
        <f t="shared" ref="N72:N135" si="23">C72+(L72*TINV($O$2,$O$3))</f>
        <v>56.709778618200993</v>
      </c>
      <c r="Q72" s="3">
        <f t="shared" si="13"/>
        <v>0.25413253032446537</v>
      </c>
      <c r="R72" s="1">
        <f t="shared" ref="R72:R135" si="24">STEYX($B$4:$B$142,$C$4:$C$142)</f>
        <v>1.5819903865342722</v>
      </c>
      <c r="S72" s="3">
        <f t="shared" si="14"/>
        <v>53.575813365897716</v>
      </c>
      <c r="T72" s="3">
        <f t="shared" si="15"/>
        <v>53.587189534695582</v>
      </c>
      <c r="U72" s="1"/>
    </row>
    <row r="73" spans="1:21" x14ac:dyDescent="0.3">
      <c r="A73">
        <v>71</v>
      </c>
      <c r="B73" s="1">
        <v>54.634957999999997</v>
      </c>
      <c r="C73" s="1">
        <f t="shared" si="16"/>
        <v>53.685860005266989</v>
      </c>
      <c r="D73" s="1">
        <f t="shared" si="17"/>
        <v>0.64462510585105604</v>
      </c>
      <c r="E73" s="3">
        <f t="shared" si="18"/>
        <v>1.5942217076191592</v>
      </c>
      <c r="F73" s="1">
        <f t="shared" si="19"/>
        <v>50.533396241281629</v>
      </c>
      <c r="G73" s="1">
        <f t="shared" si="20"/>
        <v>56.838323769252348</v>
      </c>
      <c r="L73" s="1">
        <f t="shared" si="21"/>
        <v>1.5819903865342722</v>
      </c>
      <c r="M73" s="1">
        <f t="shared" si="22"/>
        <v>50.557582837362645</v>
      </c>
      <c r="N73" s="1">
        <f t="shared" si="23"/>
        <v>56.814137173171332</v>
      </c>
      <c r="Q73" s="3">
        <f t="shared" ref="Q73:Q136" si="25">SQRT(SUMXMY2(B70:B72,C70:C72)/3)</f>
        <v>0.64462510585105604</v>
      </c>
      <c r="R73" s="1">
        <f t="shared" si="24"/>
        <v>1.5819903865342722</v>
      </c>
      <c r="S73" s="3">
        <f t="shared" ref="S73:S136" si="26">C73-(Q73*CONFIDENCE($U$2,STDEV(C69:C72),4))</f>
        <v>53.668750327115745</v>
      </c>
      <c r="T73" s="3">
        <f t="shared" ref="T73:T136" si="27">C73+(Q73*CONFIDENCE($U$2,STDEV(C69:C72),4))</f>
        <v>53.702969683418232</v>
      </c>
      <c r="U73" s="1"/>
    </row>
    <row r="74" spans="1:21" x14ac:dyDescent="0.3">
      <c r="A74">
        <v>72</v>
      </c>
      <c r="B74" s="1">
        <v>54.921160999999998</v>
      </c>
      <c r="C74" s="1">
        <f t="shared" si="16"/>
        <v>53.780769804740288</v>
      </c>
      <c r="D74" s="1">
        <f t="shared" si="17"/>
        <v>0.84527785480090367</v>
      </c>
      <c r="E74" s="3">
        <f t="shared" si="18"/>
        <v>1.5942217076191592</v>
      </c>
      <c r="F74" s="1">
        <f t="shared" si="19"/>
        <v>50.628306040754929</v>
      </c>
      <c r="G74" s="1">
        <f t="shared" si="20"/>
        <v>56.933233568725647</v>
      </c>
      <c r="L74" s="1">
        <f t="shared" si="21"/>
        <v>1.5819903865342722</v>
      </c>
      <c r="M74" s="1">
        <f t="shared" si="22"/>
        <v>50.652492636835944</v>
      </c>
      <c r="N74" s="1">
        <f t="shared" si="23"/>
        <v>56.909046972644632</v>
      </c>
      <c r="Q74" s="3">
        <f t="shared" si="25"/>
        <v>0.84527785480090367</v>
      </c>
      <c r="R74" s="1">
        <f t="shared" si="24"/>
        <v>1.5819903865342722</v>
      </c>
      <c r="S74" s="3">
        <f t="shared" si="26"/>
        <v>53.723386015189824</v>
      </c>
      <c r="T74" s="3">
        <f t="shared" si="27"/>
        <v>53.838153594290752</v>
      </c>
      <c r="U74" s="1"/>
    </row>
    <row r="75" spans="1:21" x14ac:dyDescent="0.3">
      <c r="A75">
        <v>73</v>
      </c>
      <c r="B75" s="1">
        <v>55.720550000000003</v>
      </c>
      <c r="C75" s="1">
        <f t="shared" si="16"/>
        <v>53.894808924266258</v>
      </c>
      <c r="D75" s="1">
        <f t="shared" si="17"/>
        <v>1.0472742209153778</v>
      </c>
      <c r="E75" s="3">
        <f t="shared" si="18"/>
        <v>1.5942217076191592</v>
      </c>
      <c r="F75" s="1">
        <f t="shared" si="19"/>
        <v>50.742345160280898</v>
      </c>
      <c r="G75" s="1">
        <f t="shared" si="20"/>
        <v>57.047272688251617</v>
      </c>
      <c r="L75" s="1">
        <f t="shared" si="21"/>
        <v>1.5819903865342722</v>
      </c>
      <c r="M75" s="1">
        <f t="shared" si="22"/>
        <v>50.766531756361914</v>
      </c>
      <c r="N75" s="1">
        <f t="shared" si="23"/>
        <v>57.023086092170601</v>
      </c>
      <c r="Q75" s="3">
        <f t="shared" si="25"/>
        <v>1.0472742209153778</v>
      </c>
      <c r="R75" s="1">
        <f t="shared" si="24"/>
        <v>1.5819903865342722</v>
      </c>
      <c r="S75" s="3">
        <f t="shared" si="26"/>
        <v>53.784504386105915</v>
      </c>
      <c r="T75" s="3">
        <f t="shared" si="27"/>
        <v>54.0051134624266</v>
      </c>
      <c r="U75" s="1"/>
    </row>
    <row r="76" spans="1:21" x14ac:dyDescent="0.3">
      <c r="A76">
        <v>74</v>
      </c>
      <c r="B76" s="1">
        <v>55.651466999999997</v>
      </c>
      <c r="C76" s="1">
        <f t="shared" si="16"/>
        <v>54.077383031839631</v>
      </c>
      <c r="D76" s="1">
        <f t="shared" si="17"/>
        <v>1.3582598619132131</v>
      </c>
      <c r="E76" s="3">
        <f t="shared" si="18"/>
        <v>1.5942217076191592</v>
      </c>
      <c r="F76" s="1">
        <f t="shared" si="19"/>
        <v>50.924919267854271</v>
      </c>
      <c r="G76" s="1">
        <f t="shared" si="20"/>
        <v>57.22984679582499</v>
      </c>
      <c r="L76" s="1">
        <f t="shared" si="21"/>
        <v>1.5819903865342722</v>
      </c>
      <c r="M76" s="1">
        <f t="shared" si="22"/>
        <v>50.949105863935287</v>
      </c>
      <c r="N76" s="1">
        <f t="shared" si="23"/>
        <v>57.205660199743974</v>
      </c>
      <c r="Q76" s="3">
        <f t="shared" si="25"/>
        <v>1.3582598619132131</v>
      </c>
      <c r="R76" s="1">
        <f t="shared" si="24"/>
        <v>1.5819903865342722</v>
      </c>
      <c r="S76" s="3">
        <f t="shared" si="26"/>
        <v>53.899450341656802</v>
      </c>
      <c r="T76" s="3">
        <f t="shared" si="27"/>
        <v>54.255315722022459</v>
      </c>
      <c r="U76" s="1"/>
    </row>
    <row r="77" spans="1:21" x14ac:dyDescent="0.3">
      <c r="A77">
        <v>75</v>
      </c>
      <c r="B77" s="1">
        <v>54.861944999999999</v>
      </c>
      <c r="C77" s="1">
        <f t="shared" si="16"/>
        <v>54.234791428655669</v>
      </c>
      <c r="D77" s="1">
        <f t="shared" si="17"/>
        <v>1.5396496238502628</v>
      </c>
      <c r="E77" s="3">
        <f t="shared" si="18"/>
        <v>1.5942217076191592</v>
      </c>
      <c r="F77" s="1">
        <f t="shared" si="19"/>
        <v>51.082327664670309</v>
      </c>
      <c r="G77" s="1">
        <f t="shared" si="20"/>
        <v>57.387255192641028</v>
      </c>
      <c r="L77" s="1">
        <f t="shared" si="21"/>
        <v>1.5819903865342722</v>
      </c>
      <c r="M77" s="1">
        <f t="shared" si="22"/>
        <v>51.106514260751325</v>
      </c>
      <c r="N77" s="1">
        <f t="shared" si="23"/>
        <v>57.363068596560012</v>
      </c>
      <c r="Q77" s="3">
        <f t="shared" si="25"/>
        <v>1.5396496238502628</v>
      </c>
      <c r="R77" s="1">
        <f t="shared" si="24"/>
        <v>1.5819903865342722</v>
      </c>
      <c r="S77" s="3">
        <f t="shared" si="26"/>
        <v>53.980714827979611</v>
      </c>
      <c r="T77" s="3">
        <f t="shared" si="27"/>
        <v>54.488868029331726</v>
      </c>
      <c r="U77" s="1"/>
    </row>
    <row r="78" spans="1:21" x14ac:dyDescent="0.3">
      <c r="A78">
        <v>76</v>
      </c>
      <c r="B78" s="1">
        <v>55.049455000000002</v>
      </c>
      <c r="C78" s="1">
        <f t="shared" si="16"/>
        <v>54.297506785790105</v>
      </c>
      <c r="D78" s="1">
        <f t="shared" si="17"/>
        <v>1.4380997202895731</v>
      </c>
      <c r="E78" s="3">
        <f t="shared" si="18"/>
        <v>1.5942217076191592</v>
      </c>
      <c r="F78" s="1">
        <f t="shared" si="19"/>
        <v>51.145043021804746</v>
      </c>
      <c r="G78" s="1">
        <f t="shared" si="20"/>
        <v>57.449970549775465</v>
      </c>
      <c r="L78" s="1">
        <f t="shared" si="21"/>
        <v>1.5819903865342722</v>
      </c>
      <c r="M78" s="1">
        <f t="shared" si="22"/>
        <v>51.169229617885762</v>
      </c>
      <c r="N78" s="1">
        <f t="shared" si="23"/>
        <v>57.425783953694449</v>
      </c>
      <c r="Q78" s="3">
        <f t="shared" si="25"/>
        <v>1.4380997202895731</v>
      </c>
      <c r="R78" s="1">
        <f t="shared" si="24"/>
        <v>1.5819903865342722</v>
      </c>
      <c r="S78" s="3">
        <f t="shared" si="26"/>
        <v>54.015404125039588</v>
      </c>
      <c r="T78" s="3">
        <f t="shared" si="27"/>
        <v>54.579609446540623</v>
      </c>
      <c r="U78" s="1"/>
    </row>
    <row r="79" spans="1:21" x14ac:dyDescent="0.3">
      <c r="A79">
        <v>77</v>
      </c>
      <c r="B79" s="1">
        <v>51.101843000000002</v>
      </c>
      <c r="C79" s="1">
        <f t="shared" si="16"/>
        <v>54.372701607211091</v>
      </c>
      <c r="D79" s="1">
        <f t="shared" si="17"/>
        <v>1.070278477425834</v>
      </c>
      <c r="E79" s="3">
        <f t="shared" si="18"/>
        <v>1.5942217076191592</v>
      </c>
      <c r="F79" s="1">
        <f t="shared" si="19"/>
        <v>51.220237843225732</v>
      </c>
      <c r="G79" s="1">
        <f t="shared" si="20"/>
        <v>57.525165371196451</v>
      </c>
      <c r="L79" s="1">
        <f t="shared" si="21"/>
        <v>1.5819903865342722</v>
      </c>
      <c r="M79" s="1">
        <f t="shared" si="22"/>
        <v>51.244424439306748</v>
      </c>
      <c r="N79" s="1">
        <f t="shared" si="23"/>
        <v>57.500978775115435</v>
      </c>
      <c r="Q79" s="3">
        <f t="shared" si="25"/>
        <v>1.070278477425834</v>
      </c>
      <c r="R79" s="1">
        <f t="shared" si="24"/>
        <v>1.5819903865342722</v>
      </c>
      <c r="S79" s="3">
        <f t="shared" si="26"/>
        <v>54.184041033817003</v>
      </c>
      <c r="T79" s="3">
        <f t="shared" si="27"/>
        <v>54.56136218060518</v>
      </c>
      <c r="U79" s="1"/>
    </row>
    <row r="80" spans="1:21" x14ac:dyDescent="0.3">
      <c r="A80">
        <v>78</v>
      </c>
      <c r="B80" s="1">
        <v>51.427523000000001</v>
      </c>
      <c r="C80" s="1">
        <f t="shared" si="16"/>
        <v>54.045615746489986</v>
      </c>
      <c r="D80" s="1">
        <f t="shared" si="17"/>
        <v>1.9712317424451702</v>
      </c>
      <c r="E80" s="3">
        <f t="shared" si="18"/>
        <v>1.5942217076191592</v>
      </c>
      <c r="F80" s="1">
        <f t="shared" si="19"/>
        <v>50.893151982504627</v>
      </c>
      <c r="G80" s="1">
        <f t="shared" si="20"/>
        <v>57.198079510475345</v>
      </c>
      <c r="L80" s="1">
        <f t="shared" si="21"/>
        <v>1.5819903865342722</v>
      </c>
      <c r="M80" s="1">
        <f t="shared" si="22"/>
        <v>50.917338578585642</v>
      </c>
      <c r="N80" s="1">
        <f t="shared" si="23"/>
        <v>57.17389291439433</v>
      </c>
      <c r="Q80" s="3">
        <f t="shared" si="25"/>
        <v>1.9712317424451702</v>
      </c>
      <c r="R80" s="1">
        <f t="shared" si="24"/>
        <v>1.5819903865342722</v>
      </c>
      <c r="S80" s="3">
        <f t="shared" si="26"/>
        <v>53.803147224760849</v>
      </c>
      <c r="T80" s="3">
        <f t="shared" si="27"/>
        <v>54.288084268219123</v>
      </c>
      <c r="U80" s="1"/>
    </row>
    <row r="81" spans="1:21" x14ac:dyDescent="0.3">
      <c r="A81">
        <v>79</v>
      </c>
      <c r="B81" s="1">
        <v>50.766295999999997</v>
      </c>
      <c r="C81" s="1">
        <f t="shared" si="16"/>
        <v>53.78380647184099</v>
      </c>
      <c r="D81" s="1">
        <f t="shared" si="17"/>
        <v>2.4575293673690379</v>
      </c>
      <c r="E81" s="3">
        <f t="shared" si="18"/>
        <v>1.5942217076191592</v>
      </c>
      <c r="F81" s="1">
        <f t="shared" si="19"/>
        <v>50.63134270785563</v>
      </c>
      <c r="G81" s="1">
        <f t="shared" si="20"/>
        <v>56.936270235826349</v>
      </c>
      <c r="L81" s="1">
        <f t="shared" si="21"/>
        <v>1.5819903865342722</v>
      </c>
      <c r="M81" s="1">
        <f t="shared" si="22"/>
        <v>50.655529303936646</v>
      </c>
      <c r="N81" s="1">
        <f t="shared" si="23"/>
        <v>56.912083639745333</v>
      </c>
      <c r="Q81" s="3">
        <f t="shared" si="25"/>
        <v>2.4575293673690379</v>
      </c>
      <c r="R81" s="1">
        <f t="shared" si="24"/>
        <v>1.5819903865342722</v>
      </c>
      <c r="S81" s="3">
        <f t="shared" si="26"/>
        <v>53.44690610161846</v>
      </c>
      <c r="T81" s="3">
        <f t="shared" si="27"/>
        <v>54.12070684206352</v>
      </c>
      <c r="U81" s="1"/>
    </row>
    <row r="82" spans="1:21" x14ac:dyDescent="0.3">
      <c r="A82">
        <v>80</v>
      </c>
      <c r="B82" s="1">
        <v>50.272843999999999</v>
      </c>
      <c r="C82" s="1">
        <f t="shared" si="16"/>
        <v>53.482055424656892</v>
      </c>
      <c r="D82" s="1">
        <f t="shared" si="17"/>
        <v>2.9809559487553874</v>
      </c>
      <c r="E82" s="3">
        <f t="shared" si="18"/>
        <v>1.5942217076191592</v>
      </c>
      <c r="F82" s="1">
        <f t="shared" si="19"/>
        <v>50.329591660671532</v>
      </c>
      <c r="G82" s="1">
        <f t="shared" si="20"/>
        <v>56.634519188642251</v>
      </c>
      <c r="L82" s="1">
        <f t="shared" si="21"/>
        <v>1.5819903865342722</v>
      </c>
      <c r="M82" s="1">
        <f t="shared" si="22"/>
        <v>50.353778256752548</v>
      </c>
      <c r="N82" s="1">
        <f t="shared" si="23"/>
        <v>56.610332592561235</v>
      </c>
      <c r="Q82" s="3">
        <f t="shared" si="25"/>
        <v>2.9809559487553874</v>
      </c>
      <c r="R82" s="1">
        <f t="shared" si="24"/>
        <v>1.5819903865342722</v>
      </c>
      <c r="S82" s="3">
        <f t="shared" si="26"/>
        <v>52.70214116029895</v>
      </c>
      <c r="T82" s="3">
        <f t="shared" si="27"/>
        <v>54.261969689014833</v>
      </c>
      <c r="U82" s="1"/>
    </row>
    <row r="83" spans="1:21" x14ac:dyDescent="0.3">
      <c r="A83">
        <v>81</v>
      </c>
      <c r="B83" s="1">
        <v>49.246468</v>
      </c>
      <c r="C83" s="1">
        <f t="shared" si="16"/>
        <v>53.161134282191206</v>
      </c>
      <c r="D83" s="1">
        <f t="shared" si="17"/>
        <v>2.9585366340496697</v>
      </c>
      <c r="E83" s="3">
        <f t="shared" si="18"/>
        <v>1.5942217076191592</v>
      </c>
      <c r="F83" s="1">
        <f t="shared" si="19"/>
        <v>50.008670518205847</v>
      </c>
      <c r="G83" s="1">
        <f t="shared" si="20"/>
        <v>56.313598046176566</v>
      </c>
      <c r="L83" s="1">
        <f t="shared" si="21"/>
        <v>1.5819903865342722</v>
      </c>
      <c r="M83" s="1">
        <f t="shared" si="22"/>
        <v>50.032857114286863</v>
      </c>
      <c r="N83" s="1">
        <f t="shared" si="23"/>
        <v>56.28941145009555</v>
      </c>
      <c r="Q83" s="3">
        <f t="shared" si="25"/>
        <v>2.9585366340496697</v>
      </c>
      <c r="R83" s="1">
        <f t="shared" si="24"/>
        <v>1.5819903865342722</v>
      </c>
      <c r="S83" s="3">
        <f t="shared" si="26"/>
        <v>52.062122914234351</v>
      </c>
      <c r="T83" s="3">
        <f t="shared" si="27"/>
        <v>54.260145650148061</v>
      </c>
      <c r="U83" s="1"/>
    </row>
    <row r="84" spans="1:21" x14ac:dyDescent="0.3">
      <c r="A84">
        <v>82</v>
      </c>
      <c r="B84" s="1">
        <v>49.216858000000002</v>
      </c>
      <c r="C84" s="1">
        <f t="shared" si="16"/>
        <v>52.769667653972085</v>
      </c>
      <c r="D84" s="1">
        <f t="shared" si="17"/>
        <v>3.4024020689675059</v>
      </c>
      <c r="E84" s="3">
        <f t="shared" si="18"/>
        <v>1.5942217076191592</v>
      </c>
      <c r="F84" s="1">
        <f t="shared" si="19"/>
        <v>49.617203889986726</v>
      </c>
      <c r="G84" s="1">
        <f t="shared" si="20"/>
        <v>55.922131417957445</v>
      </c>
      <c r="L84" s="1">
        <f t="shared" si="21"/>
        <v>1.5819903865342722</v>
      </c>
      <c r="M84" s="1">
        <f t="shared" si="22"/>
        <v>49.641390486067742</v>
      </c>
      <c r="N84" s="1">
        <f t="shared" si="23"/>
        <v>55.897944821876429</v>
      </c>
      <c r="Q84" s="3">
        <f t="shared" si="25"/>
        <v>3.4024020689675059</v>
      </c>
      <c r="R84" s="1">
        <f t="shared" si="24"/>
        <v>1.5819903865342722</v>
      </c>
      <c r="S84" s="3">
        <f t="shared" si="26"/>
        <v>51.496284805589973</v>
      </c>
      <c r="T84" s="3">
        <f t="shared" si="27"/>
        <v>54.043050502354198</v>
      </c>
      <c r="U84" s="1"/>
    </row>
    <row r="85" spans="1:21" x14ac:dyDescent="0.3">
      <c r="A85">
        <v>83</v>
      </c>
      <c r="B85" s="1">
        <v>49.947167999999998</v>
      </c>
      <c r="C85" s="1">
        <f t="shared" si="16"/>
        <v>52.414386688574879</v>
      </c>
      <c r="D85" s="1">
        <f t="shared" si="17"/>
        <v>3.5705324769297495</v>
      </c>
      <c r="E85" s="3">
        <f t="shared" si="18"/>
        <v>1.5942217076191592</v>
      </c>
      <c r="F85" s="1">
        <f t="shared" si="19"/>
        <v>49.26192292458952</v>
      </c>
      <c r="G85" s="1">
        <f t="shared" si="20"/>
        <v>55.566850452560239</v>
      </c>
      <c r="L85" s="1">
        <f t="shared" si="21"/>
        <v>1.5819903865342722</v>
      </c>
      <c r="M85" s="1">
        <f t="shared" si="22"/>
        <v>49.286109520670536</v>
      </c>
      <c r="N85" s="1">
        <f t="shared" si="23"/>
        <v>55.542663856479223</v>
      </c>
      <c r="Q85" s="3">
        <f t="shared" si="25"/>
        <v>3.5705324769297495</v>
      </c>
      <c r="R85" s="1">
        <f t="shared" si="24"/>
        <v>1.5819903865342722</v>
      </c>
      <c r="S85" s="3">
        <f t="shared" si="26"/>
        <v>50.892201236619563</v>
      </c>
      <c r="T85" s="3">
        <f t="shared" si="27"/>
        <v>53.936572140530195</v>
      </c>
      <c r="U85" s="1"/>
    </row>
    <row r="86" spans="1:21" x14ac:dyDescent="0.3">
      <c r="A86">
        <v>84</v>
      </c>
      <c r="B86" s="1">
        <v>49.128036999999999</v>
      </c>
      <c r="C86" s="1">
        <f t="shared" si="16"/>
        <v>52.167664819717395</v>
      </c>
      <c r="D86" s="1">
        <f t="shared" si="17"/>
        <v>3.3681961836931404</v>
      </c>
      <c r="E86" s="3">
        <f t="shared" si="18"/>
        <v>1.5942217076191592</v>
      </c>
      <c r="F86" s="1">
        <f t="shared" si="19"/>
        <v>49.015201055732035</v>
      </c>
      <c r="G86" s="1">
        <f t="shared" si="20"/>
        <v>55.320128583702754</v>
      </c>
      <c r="L86" s="1">
        <f t="shared" si="21"/>
        <v>1.5819903865342722</v>
      </c>
      <c r="M86" s="1">
        <f t="shared" si="22"/>
        <v>49.039387651813051</v>
      </c>
      <c r="N86" s="1">
        <f t="shared" si="23"/>
        <v>55.295941987621738</v>
      </c>
      <c r="Q86" s="3">
        <f t="shared" si="25"/>
        <v>3.3681961836931404</v>
      </c>
      <c r="R86" s="1">
        <f t="shared" si="24"/>
        <v>1.5819903865342722</v>
      </c>
      <c r="S86" s="3">
        <f t="shared" si="26"/>
        <v>50.634935284842534</v>
      </c>
      <c r="T86" s="3">
        <f t="shared" si="27"/>
        <v>53.700394354592255</v>
      </c>
      <c r="U86" s="1"/>
    </row>
    <row r="87" spans="1:21" x14ac:dyDescent="0.3">
      <c r="A87">
        <v>85</v>
      </c>
      <c r="B87" s="1">
        <v>49.216858000000002</v>
      </c>
      <c r="C87" s="1">
        <f t="shared" si="16"/>
        <v>51.863702037745654</v>
      </c>
      <c r="D87" s="1">
        <f t="shared" si="17"/>
        <v>3.0522648299806447</v>
      </c>
      <c r="E87" s="3">
        <f t="shared" si="18"/>
        <v>1.5942217076191592</v>
      </c>
      <c r="F87" s="1">
        <f t="shared" si="19"/>
        <v>48.711238273760294</v>
      </c>
      <c r="G87" s="1">
        <f t="shared" si="20"/>
        <v>55.016165801731013</v>
      </c>
      <c r="L87" s="1">
        <f t="shared" si="21"/>
        <v>1.5819903865342722</v>
      </c>
      <c r="M87" s="1">
        <f t="shared" si="22"/>
        <v>48.73542486984131</v>
      </c>
      <c r="N87" s="1">
        <f t="shared" si="23"/>
        <v>54.991979205649997</v>
      </c>
      <c r="Q87" s="3">
        <f t="shared" si="25"/>
        <v>3.0522648299806447</v>
      </c>
      <c r="R87" s="1">
        <f t="shared" si="24"/>
        <v>1.5819903865342722</v>
      </c>
      <c r="S87" s="3">
        <f t="shared" si="26"/>
        <v>50.569248910691705</v>
      </c>
      <c r="T87" s="3">
        <f t="shared" si="27"/>
        <v>53.158155164799602</v>
      </c>
      <c r="U87" s="1"/>
    </row>
    <row r="88" spans="1:21" x14ac:dyDescent="0.3">
      <c r="A88">
        <v>86</v>
      </c>
      <c r="B88" s="1">
        <v>49.285941000000001</v>
      </c>
      <c r="C88" s="1">
        <f t="shared" si="16"/>
        <v>51.599017633971087</v>
      </c>
      <c r="D88" s="1">
        <f t="shared" si="17"/>
        <v>2.7283871120622889</v>
      </c>
      <c r="E88" s="3">
        <f t="shared" si="18"/>
        <v>1.5942217076191592</v>
      </c>
      <c r="F88" s="1">
        <f t="shared" si="19"/>
        <v>48.446553869985728</v>
      </c>
      <c r="G88" s="1">
        <f t="shared" si="20"/>
        <v>54.751481397956447</v>
      </c>
      <c r="L88" s="1">
        <f t="shared" si="21"/>
        <v>1.5819903865342722</v>
      </c>
      <c r="M88" s="1">
        <f t="shared" si="22"/>
        <v>48.470740466066744</v>
      </c>
      <c r="N88" s="1">
        <f t="shared" si="23"/>
        <v>54.727294801875431</v>
      </c>
      <c r="Q88" s="3">
        <f t="shared" si="25"/>
        <v>2.7283871120622889</v>
      </c>
      <c r="R88" s="1">
        <f t="shared" si="24"/>
        <v>1.5819903865342722</v>
      </c>
      <c r="S88" s="3">
        <f t="shared" si="26"/>
        <v>50.573319643502657</v>
      </c>
      <c r="T88" s="3">
        <f t="shared" si="27"/>
        <v>52.624715624439517</v>
      </c>
      <c r="U88" s="1"/>
    </row>
    <row r="89" spans="1:21" x14ac:dyDescent="0.3">
      <c r="A89">
        <v>87</v>
      </c>
      <c r="B89" s="1">
        <v>49.730047999999996</v>
      </c>
      <c r="C89" s="1">
        <f t="shared" si="16"/>
        <v>51.367709970573976</v>
      </c>
      <c r="D89" s="1">
        <f t="shared" si="17"/>
        <v>2.6829985810142007</v>
      </c>
      <c r="E89" s="3">
        <f t="shared" si="18"/>
        <v>1.5942217076191592</v>
      </c>
      <c r="F89" s="1">
        <f t="shared" si="19"/>
        <v>48.215246206588617</v>
      </c>
      <c r="G89" s="1">
        <f t="shared" si="20"/>
        <v>54.520173734559336</v>
      </c>
      <c r="L89" s="1">
        <f t="shared" si="21"/>
        <v>1.5819903865342722</v>
      </c>
      <c r="M89" s="1">
        <f t="shared" si="22"/>
        <v>48.239432802669633</v>
      </c>
      <c r="N89" s="1">
        <f t="shared" si="23"/>
        <v>54.49598713847832</v>
      </c>
      <c r="Q89" s="3">
        <f t="shared" si="25"/>
        <v>2.6829985810142007</v>
      </c>
      <c r="R89" s="1">
        <f t="shared" si="24"/>
        <v>1.5819903865342722</v>
      </c>
      <c r="S89" s="3">
        <f t="shared" si="26"/>
        <v>50.433552203248709</v>
      </c>
      <c r="T89" s="3">
        <f t="shared" si="27"/>
        <v>52.301867737899244</v>
      </c>
      <c r="U89" s="1"/>
    </row>
    <row r="90" spans="1:21" x14ac:dyDescent="0.3">
      <c r="A90">
        <v>88</v>
      </c>
      <c r="B90" s="1">
        <v>49.414239000000002</v>
      </c>
      <c r="C90" s="1">
        <f t="shared" si="16"/>
        <v>51.203943773516578</v>
      </c>
      <c r="D90" s="1">
        <f t="shared" si="17"/>
        <v>2.2389017847028607</v>
      </c>
      <c r="E90" s="3">
        <f t="shared" si="18"/>
        <v>1.5942217076191592</v>
      </c>
      <c r="F90" s="1">
        <f t="shared" si="19"/>
        <v>48.051480009531218</v>
      </c>
      <c r="G90" s="1">
        <f t="shared" si="20"/>
        <v>54.356407537501937</v>
      </c>
      <c r="L90" s="1">
        <f t="shared" si="21"/>
        <v>1.5819903865342722</v>
      </c>
      <c r="M90" s="1">
        <f t="shared" si="22"/>
        <v>48.075666605612234</v>
      </c>
      <c r="N90" s="1">
        <f t="shared" si="23"/>
        <v>54.332220941420921</v>
      </c>
      <c r="Q90" s="3">
        <f t="shared" si="25"/>
        <v>2.2389017847028607</v>
      </c>
      <c r="R90" s="1">
        <f t="shared" si="24"/>
        <v>1.5819903865342722</v>
      </c>
      <c r="S90" s="3">
        <f t="shared" si="26"/>
        <v>50.447793640636014</v>
      </c>
      <c r="T90" s="3">
        <f t="shared" si="27"/>
        <v>51.960093906397141</v>
      </c>
      <c r="U90" s="1"/>
    </row>
    <row r="91" spans="1:21" x14ac:dyDescent="0.3">
      <c r="A91">
        <v>89</v>
      </c>
      <c r="B91" s="1">
        <v>50.351798000000002</v>
      </c>
      <c r="C91" s="1">
        <f t="shared" si="16"/>
        <v>51.024973296164916</v>
      </c>
      <c r="D91" s="1">
        <f t="shared" si="17"/>
        <v>1.9352263795944977</v>
      </c>
      <c r="E91" s="3">
        <f t="shared" si="18"/>
        <v>1.5942217076191592</v>
      </c>
      <c r="F91" s="1">
        <f t="shared" si="19"/>
        <v>47.872509532179556</v>
      </c>
      <c r="G91" s="1">
        <f t="shared" si="20"/>
        <v>54.177437060150275</v>
      </c>
      <c r="L91" s="1">
        <f t="shared" si="21"/>
        <v>1.5819903865342722</v>
      </c>
      <c r="M91" s="1">
        <f t="shared" si="22"/>
        <v>47.896696128260572</v>
      </c>
      <c r="N91" s="1">
        <f t="shared" si="23"/>
        <v>54.153250464069259</v>
      </c>
      <c r="Q91" s="3">
        <f t="shared" si="25"/>
        <v>1.9352263795944977</v>
      </c>
      <c r="R91" s="1">
        <f t="shared" si="24"/>
        <v>1.5819903865342722</v>
      </c>
      <c r="S91" s="3">
        <f t="shared" si="26"/>
        <v>50.480867437694975</v>
      </c>
      <c r="T91" s="3">
        <f t="shared" si="27"/>
        <v>51.569079154634856</v>
      </c>
      <c r="U91" s="1"/>
    </row>
    <row r="92" spans="1:21" x14ac:dyDescent="0.3">
      <c r="A92">
        <v>90</v>
      </c>
      <c r="B92" s="1">
        <v>50.381404000000003</v>
      </c>
      <c r="C92" s="1">
        <f t="shared" si="16"/>
        <v>50.957655766548427</v>
      </c>
      <c r="D92" s="1">
        <f t="shared" si="17"/>
        <v>1.4535181326215585</v>
      </c>
      <c r="E92" s="3">
        <f t="shared" si="18"/>
        <v>1.5942217076191592</v>
      </c>
      <c r="F92" s="1">
        <f t="shared" si="19"/>
        <v>47.805192002563068</v>
      </c>
      <c r="G92" s="1">
        <f t="shared" si="20"/>
        <v>54.110119530533787</v>
      </c>
      <c r="L92" s="1">
        <f t="shared" si="21"/>
        <v>1.5819903865342722</v>
      </c>
      <c r="M92" s="1">
        <f t="shared" si="22"/>
        <v>47.829378598644084</v>
      </c>
      <c r="N92" s="1">
        <f t="shared" si="23"/>
        <v>54.085932934452771</v>
      </c>
      <c r="Q92" s="3">
        <f t="shared" si="25"/>
        <v>1.4535181326215585</v>
      </c>
      <c r="R92" s="1">
        <f t="shared" si="24"/>
        <v>1.5819903865342722</v>
      </c>
      <c r="S92" s="3">
        <f t="shared" si="26"/>
        <v>50.609853809194469</v>
      </c>
      <c r="T92" s="3">
        <f t="shared" si="27"/>
        <v>51.305457723902386</v>
      </c>
      <c r="U92" s="1"/>
    </row>
    <row r="93" spans="1:21" x14ac:dyDescent="0.3">
      <c r="A93">
        <v>91</v>
      </c>
      <c r="B93" s="1">
        <v>50.835379000000003</v>
      </c>
      <c r="C93" s="1">
        <f t="shared" si="16"/>
        <v>50.900030589893589</v>
      </c>
      <c r="D93" s="1">
        <f t="shared" si="17"/>
        <v>1.1530068305904806</v>
      </c>
      <c r="E93" s="3">
        <f t="shared" si="18"/>
        <v>1.5942217076191592</v>
      </c>
      <c r="F93" s="1">
        <f t="shared" si="19"/>
        <v>47.74756682590823</v>
      </c>
      <c r="G93" s="1">
        <f t="shared" si="20"/>
        <v>54.052494353878949</v>
      </c>
      <c r="L93" s="1">
        <f t="shared" si="21"/>
        <v>1.5819903865342722</v>
      </c>
      <c r="M93" s="1">
        <f t="shared" si="22"/>
        <v>47.771753421989246</v>
      </c>
      <c r="N93" s="1">
        <f t="shared" si="23"/>
        <v>54.028307757797933</v>
      </c>
      <c r="Q93" s="3">
        <f t="shared" si="25"/>
        <v>1.1530068305904806</v>
      </c>
      <c r="R93" s="1">
        <f t="shared" si="24"/>
        <v>1.5819903865342722</v>
      </c>
      <c r="S93" s="3">
        <f t="shared" si="26"/>
        <v>50.691261138372838</v>
      </c>
      <c r="T93" s="3">
        <f t="shared" si="27"/>
        <v>51.108800041414341</v>
      </c>
      <c r="U93" s="1"/>
    </row>
    <row r="94" spans="1:21" x14ac:dyDescent="0.3">
      <c r="A94">
        <v>92</v>
      </c>
      <c r="B94" s="1">
        <v>50.411014000000002</v>
      </c>
      <c r="C94" s="1">
        <f t="shared" si="16"/>
        <v>50.893565430904232</v>
      </c>
      <c r="D94" s="1">
        <f t="shared" si="17"/>
        <v>0.51296877939197127</v>
      </c>
      <c r="E94" s="3">
        <f t="shared" si="18"/>
        <v>1.5942217076191592</v>
      </c>
      <c r="F94" s="1">
        <f t="shared" si="19"/>
        <v>47.741101666918873</v>
      </c>
      <c r="G94" s="1">
        <f t="shared" si="20"/>
        <v>54.046029194889591</v>
      </c>
      <c r="L94" s="1">
        <f t="shared" si="21"/>
        <v>1.5819903865342722</v>
      </c>
      <c r="M94" s="1">
        <f t="shared" si="22"/>
        <v>47.765288262999889</v>
      </c>
      <c r="N94" s="1">
        <f t="shared" si="23"/>
        <v>54.021842598808576</v>
      </c>
      <c r="Q94" s="3">
        <f t="shared" si="25"/>
        <v>0.51296877939197127</v>
      </c>
      <c r="R94" s="1">
        <f t="shared" si="24"/>
        <v>1.5819903865342722</v>
      </c>
      <c r="S94" s="3">
        <f t="shared" si="26"/>
        <v>50.827300086205149</v>
      </c>
      <c r="T94" s="3">
        <f t="shared" si="27"/>
        <v>50.959830775603315</v>
      </c>
      <c r="U94" s="1"/>
    </row>
    <row r="95" spans="1:21" x14ac:dyDescent="0.3">
      <c r="A95">
        <v>93</v>
      </c>
      <c r="B95" s="1">
        <v>51.151190999999997</v>
      </c>
      <c r="C95" s="1">
        <f t="shared" si="16"/>
        <v>50.84531028781381</v>
      </c>
      <c r="D95" s="1">
        <f t="shared" si="17"/>
        <v>0.43554632742249433</v>
      </c>
      <c r="E95" s="3">
        <f t="shared" si="18"/>
        <v>1.5942217076191592</v>
      </c>
      <c r="F95" s="1">
        <f t="shared" si="19"/>
        <v>47.69284652382845</v>
      </c>
      <c r="G95" s="1">
        <f t="shared" si="20"/>
        <v>53.997774051799169</v>
      </c>
      <c r="L95" s="1">
        <f t="shared" si="21"/>
        <v>1.5819903865342722</v>
      </c>
      <c r="M95" s="1">
        <f t="shared" si="22"/>
        <v>47.717033119909466</v>
      </c>
      <c r="N95" s="1">
        <f t="shared" si="23"/>
        <v>53.973587455718153</v>
      </c>
      <c r="Q95" s="3">
        <f t="shared" si="25"/>
        <v>0.43554632742249433</v>
      </c>
      <c r="R95" s="1">
        <f t="shared" si="24"/>
        <v>1.5819903865342722</v>
      </c>
      <c r="S95" s="3">
        <f t="shared" si="26"/>
        <v>50.819207305724248</v>
      </c>
      <c r="T95" s="3">
        <f t="shared" si="27"/>
        <v>50.871413269903371</v>
      </c>
      <c r="U95" s="1"/>
    </row>
    <row r="96" spans="1:21" x14ac:dyDescent="0.3">
      <c r="A96">
        <v>94</v>
      </c>
      <c r="B96" s="1">
        <v>50.197136999999998</v>
      </c>
      <c r="C96" s="1">
        <f t="shared" si="16"/>
        <v>50.875898359032433</v>
      </c>
      <c r="D96" s="1">
        <f t="shared" si="17"/>
        <v>0.33196321163196085</v>
      </c>
      <c r="E96" s="3">
        <f t="shared" si="18"/>
        <v>1.5942217076191592</v>
      </c>
      <c r="F96" s="1">
        <f t="shared" si="19"/>
        <v>47.723434595047074</v>
      </c>
      <c r="G96" s="1">
        <f t="shared" si="20"/>
        <v>54.028362123017793</v>
      </c>
      <c r="L96" s="1">
        <f t="shared" si="21"/>
        <v>1.5819903865342722</v>
      </c>
      <c r="M96" s="1">
        <f t="shared" si="22"/>
        <v>47.74762119112809</v>
      </c>
      <c r="N96" s="1">
        <f t="shared" si="23"/>
        <v>54.004175526936777</v>
      </c>
      <c r="Q96" s="3">
        <f t="shared" si="25"/>
        <v>0.33196321163196085</v>
      </c>
      <c r="R96" s="1">
        <f t="shared" si="24"/>
        <v>1.5819903865342722</v>
      </c>
      <c r="S96" s="3">
        <f t="shared" si="26"/>
        <v>50.860927131093554</v>
      </c>
      <c r="T96" s="3">
        <f t="shared" si="27"/>
        <v>50.890869586971313</v>
      </c>
      <c r="U96" s="1"/>
    </row>
    <row r="97" spans="1:21" x14ac:dyDescent="0.3">
      <c r="A97">
        <v>95</v>
      </c>
      <c r="B97" s="1">
        <v>50.495280999999999</v>
      </c>
      <c r="C97" s="1">
        <f t="shared" si="16"/>
        <v>50.808022223129186</v>
      </c>
      <c r="D97" s="1">
        <f t="shared" si="17"/>
        <v>0.51222907507963289</v>
      </c>
      <c r="E97" s="3">
        <f t="shared" si="18"/>
        <v>1.5942217076191592</v>
      </c>
      <c r="F97" s="1">
        <f t="shared" si="19"/>
        <v>47.655558459143826</v>
      </c>
      <c r="G97" s="1">
        <f t="shared" si="20"/>
        <v>53.960485987114545</v>
      </c>
      <c r="L97" s="1">
        <f t="shared" si="21"/>
        <v>1.5819903865342722</v>
      </c>
      <c r="M97" s="1">
        <f t="shared" si="22"/>
        <v>47.679745055224842</v>
      </c>
      <c r="N97" s="1">
        <f t="shared" si="23"/>
        <v>53.936299391033529</v>
      </c>
      <c r="Q97" s="3">
        <f t="shared" si="25"/>
        <v>0.51222907507963289</v>
      </c>
      <c r="R97" s="1">
        <f t="shared" si="24"/>
        <v>1.5819903865342722</v>
      </c>
      <c r="S97" s="3">
        <f t="shared" si="26"/>
        <v>50.795730841032587</v>
      </c>
      <c r="T97" s="3">
        <f t="shared" si="27"/>
        <v>50.820313605225785</v>
      </c>
      <c r="U97" s="1"/>
    </row>
    <row r="98" spans="1:21" x14ac:dyDescent="0.3">
      <c r="A98">
        <v>96</v>
      </c>
      <c r="B98" s="1">
        <v>50.008315000000003</v>
      </c>
      <c r="C98" s="1">
        <f t="shared" si="16"/>
        <v>50.776748100816263</v>
      </c>
      <c r="D98" s="1">
        <f t="shared" si="17"/>
        <v>0.46622135845805696</v>
      </c>
      <c r="E98" s="3">
        <f t="shared" si="18"/>
        <v>1.5942217076191592</v>
      </c>
      <c r="F98" s="1">
        <f t="shared" si="19"/>
        <v>47.624284336830904</v>
      </c>
      <c r="G98" s="1">
        <f t="shared" si="20"/>
        <v>53.929211864801623</v>
      </c>
      <c r="L98" s="1">
        <f t="shared" si="21"/>
        <v>1.5819903865342722</v>
      </c>
      <c r="M98" s="1">
        <f t="shared" si="22"/>
        <v>47.64847093291192</v>
      </c>
      <c r="N98" s="1">
        <f t="shared" si="23"/>
        <v>53.905025268720607</v>
      </c>
      <c r="Q98" s="3">
        <f t="shared" si="25"/>
        <v>0.46622135845805696</v>
      </c>
      <c r="R98" s="1">
        <f t="shared" si="24"/>
        <v>1.5819903865342722</v>
      </c>
      <c r="S98" s="3">
        <f t="shared" si="26"/>
        <v>50.759606394127047</v>
      </c>
      <c r="T98" s="3">
        <f t="shared" si="27"/>
        <v>50.793889807505479</v>
      </c>
      <c r="U98" s="1"/>
    </row>
    <row r="99" spans="1:21" x14ac:dyDescent="0.3">
      <c r="A99">
        <v>97</v>
      </c>
      <c r="B99" s="1">
        <v>50.306455999999997</v>
      </c>
      <c r="C99" s="1">
        <f t="shared" si="16"/>
        <v>50.699904790734635</v>
      </c>
      <c r="D99" s="1">
        <f t="shared" si="17"/>
        <v>0.6188735696381481</v>
      </c>
      <c r="E99" s="3">
        <f t="shared" si="18"/>
        <v>1.5942217076191592</v>
      </c>
      <c r="F99" s="1">
        <f t="shared" si="19"/>
        <v>47.547441026749276</v>
      </c>
      <c r="G99" s="1">
        <f t="shared" si="20"/>
        <v>53.852368554719995</v>
      </c>
      <c r="L99" s="1">
        <f t="shared" si="21"/>
        <v>1.5819903865342722</v>
      </c>
      <c r="M99" s="1">
        <f t="shared" si="22"/>
        <v>47.571627622830292</v>
      </c>
      <c r="N99" s="1">
        <f t="shared" si="23"/>
        <v>53.828181958638979</v>
      </c>
      <c r="Q99" s="3">
        <f t="shared" si="25"/>
        <v>0.6188735696381481</v>
      </c>
      <c r="R99" s="1">
        <f t="shared" si="24"/>
        <v>1.5819903865342722</v>
      </c>
      <c r="S99" s="3">
        <f t="shared" si="26"/>
        <v>50.673676614211367</v>
      </c>
      <c r="T99" s="3">
        <f t="shared" si="27"/>
        <v>50.726132967257904</v>
      </c>
      <c r="U99" s="1"/>
    </row>
    <row r="100" spans="1:21" x14ac:dyDescent="0.3">
      <c r="A100">
        <v>98</v>
      </c>
      <c r="B100" s="1">
        <v>49.720109999999998</v>
      </c>
      <c r="C100" s="1">
        <f t="shared" si="16"/>
        <v>50.660559911661174</v>
      </c>
      <c r="D100" s="1">
        <f t="shared" si="17"/>
        <v>0.53012528519366109</v>
      </c>
      <c r="E100" s="3">
        <f t="shared" si="18"/>
        <v>1.5942217076191592</v>
      </c>
      <c r="F100" s="1">
        <f t="shared" si="19"/>
        <v>47.508096147675815</v>
      </c>
      <c r="G100" s="1">
        <f t="shared" si="20"/>
        <v>53.813023675646534</v>
      </c>
      <c r="L100" s="1">
        <f t="shared" si="21"/>
        <v>1.5819903865342722</v>
      </c>
      <c r="M100" s="1">
        <f t="shared" si="22"/>
        <v>47.532282743756831</v>
      </c>
      <c r="N100" s="1">
        <f t="shared" si="23"/>
        <v>53.788837079565518</v>
      </c>
      <c r="Q100" s="3">
        <f t="shared" si="25"/>
        <v>0.53012528519366109</v>
      </c>
      <c r="R100" s="1">
        <f t="shared" si="24"/>
        <v>1.5819903865342722</v>
      </c>
      <c r="S100" s="3">
        <f t="shared" si="26"/>
        <v>50.622624765150476</v>
      </c>
      <c r="T100" s="3">
        <f t="shared" si="27"/>
        <v>50.698495058171872</v>
      </c>
      <c r="U100" s="1"/>
    </row>
    <row r="101" spans="1:21" x14ac:dyDescent="0.3">
      <c r="A101">
        <v>99</v>
      </c>
      <c r="B101" s="1">
        <v>51.270448999999999</v>
      </c>
      <c r="C101" s="1">
        <f t="shared" si="16"/>
        <v>50.566514920495059</v>
      </c>
      <c r="D101" s="1">
        <f t="shared" si="17"/>
        <v>0.7370521052825133</v>
      </c>
      <c r="E101" s="3">
        <f t="shared" si="18"/>
        <v>1.5942217076191592</v>
      </c>
      <c r="F101" s="1">
        <f t="shared" si="19"/>
        <v>47.4140511565097</v>
      </c>
      <c r="G101" s="1">
        <f t="shared" si="20"/>
        <v>53.718978684480419</v>
      </c>
      <c r="L101" s="1">
        <f t="shared" si="21"/>
        <v>1.5819903865342722</v>
      </c>
      <c r="M101" s="1">
        <f t="shared" si="22"/>
        <v>47.438237752590716</v>
      </c>
      <c r="N101" s="1">
        <f t="shared" si="23"/>
        <v>53.694792088399403</v>
      </c>
      <c r="Q101" s="3">
        <f t="shared" si="25"/>
        <v>0.7370521052825133</v>
      </c>
      <c r="R101" s="1">
        <f t="shared" si="24"/>
        <v>1.5819903865342722</v>
      </c>
      <c r="S101" s="3">
        <f t="shared" si="26"/>
        <v>50.517453053607909</v>
      </c>
      <c r="T101" s="3">
        <f t="shared" si="27"/>
        <v>50.61557678738221</v>
      </c>
      <c r="U101" s="1"/>
    </row>
    <row r="102" spans="1:21" x14ac:dyDescent="0.3">
      <c r="A102">
        <v>100</v>
      </c>
      <c r="B102" s="1">
        <v>51.797165</v>
      </c>
      <c r="C102" s="1">
        <f t="shared" si="16"/>
        <v>50.636908328445557</v>
      </c>
      <c r="D102" s="1">
        <f t="shared" si="17"/>
        <v>0.71525547313821836</v>
      </c>
      <c r="E102" s="3">
        <f t="shared" si="18"/>
        <v>1.5942217076191592</v>
      </c>
      <c r="F102" s="1">
        <f t="shared" si="19"/>
        <v>47.484444564460198</v>
      </c>
      <c r="G102" s="1">
        <f t="shared" si="20"/>
        <v>53.789372092430916</v>
      </c>
      <c r="L102" s="1">
        <f t="shared" si="21"/>
        <v>1.5819903865342722</v>
      </c>
      <c r="M102" s="1">
        <f t="shared" si="22"/>
        <v>47.508631160541213</v>
      </c>
      <c r="N102" s="1">
        <f t="shared" si="23"/>
        <v>53.765185496349901</v>
      </c>
      <c r="Q102" s="3">
        <f t="shared" si="25"/>
        <v>0.71525547313821836</v>
      </c>
      <c r="R102" s="1">
        <f t="shared" si="24"/>
        <v>1.5819903865342722</v>
      </c>
      <c r="S102" s="3">
        <f t="shared" si="26"/>
        <v>50.575605372046049</v>
      </c>
      <c r="T102" s="3">
        <f t="shared" si="27"/>
        <v>50.698211284845065</v>
      </c>
      <c r="U102" s="1"/>
    </row>
    <row r="103" spans="1:21" x14ac:dyDescent="0.3">
      <c r="A103">
        <v>101</v>
      </c>
      <c r="B103" s="1">
        <v>51.56859</v>
      </c>
      <c r="C103" s="1">
        <f t="shared" si="16"/>
        <v>50.752933995600998</v>
      </c>
      <c r="D103" s="1">
        <f t="shared" si="17"/>
        <v>0.95326889674749771</v>
      </c>
      <c r="E103" s="3">
        <f t="shared" si="18"/>
        <v>1.5942217076191592</v>
      </c>
      <c r="F103" s="1">
        <f t="shared" si="19"/>
        <v>47.600470231615638</v>
      </c>
      <c r="G103" s="1">
        <f t="shared" si="20"/>
        <v>53.905397759586357</v>
      </c>
      <c r="L103" s="1">
        <f t="shared" si="21"/>
        <v>1.5819903865342722</v>
      </c>
      <c r="M103" s="1">
        <f t="shared" si="22"/>
        <v>47.624656827696654</v>
      </c>
      <c r="N103" s="1">
        <f t="shared" si="23"/>
        <v>53.881211163505341</v>
      </c>
      <c r="Q103" s="3">
        <f t="shared" si="25"/>
        <v>0.95326889674749771</v>
      </c>
      <c r="R103" s="1">
        <f t="shared" si="24"/>
        <v>1.5819903865342722</v>
      </c>
      <c r="S103" s="3">
        <f t="shared" si="26"/>
        <v>50.700594181104158</v>
      </c>
      <c r="T103" s="3">
        <f t="shared" si="27"/>
        <v>50.805273810097837</v>
      </c>
      <c r="U103" s="1"/>
    </row>
    <row r="104" spans="1:21" x14ac:dyDescent="0.3">
      <c r="A104">
        <v>102</v>
      </c>
      <c r="B104" s="1">
        <v>51.995927000000002</v>
      </c>
      <c r="C104" s="1">
        <f t="shared" si="16"/>
        <v>50.834499596040899</v>
      </c>
      <c r="D104" s="1">
        <f t="shared" si="17"/>
        <v>0.91415050724469626</v>
      </c>
      <c r="E104" s="3">
        <f t="shared" si="18"/>
        <v>1.5942217076191592</v>
      </c>
      <c r="F104" s="1">
        <f t="shared" si="19"/>
        <v>47.68203583205554</v>
      </c>
      <c r="G104" s="1">
        <f t="shared" si="20"/>
        <v>53.986963360026259</v>
      </c>
      <c r="L104" s="1">
        <f t="shared" si="21"/>
        <v>1.5819903865342722</v>
      </c>
      <c r="M104" s="1">
        <f t="shared" si="22"/>
        <v>47.706222428136556</v>
      </c>
      <c r="N104" s="1">
        <f t="shared" si="23"/>
        <v>53.962776763945243</v>
      </c>
      <c r="Q104" s="3">
        <f t="shared" si="25"/>
        <v>0.91415050724469626</v>
      </c>
      <c r="R104" s="1">
        <f t="shared" si="24"/>
        <v>1.5819903865342722</v>
      </c>
      <c r="S104" s="3">
        <f t="shared" si="26"/>
        <v>50.765539386895099</v>
      </c>
      <c r="T104" s="3">
        <f t="shared" si="27"/>
        <v>50.903459805186699</v>
      </c>
      <c r="U104" s="1"/>
    </row>
    <row r="105" spans="1:21" x14ac:dyDescent="0.3">
      <c r="A105">
        <v>103</v>
      </c>
      <c r="B105" s="1">
        <v>52.671714999999999</v>
      </c>
      <c r="C105" s="1">
        <f t="shared" si="16"/>
        <v>50.950642336436815</v>
      </c>
      <c r="D105" s="1">
        <f t="shared" si="17"/>
        <v>1.0583641270164568</v>
      </c>
      <c r="E105" s="3">
        <f t="shared" si="18"/>
        <v>1.5942217076191592</v>
      </c>
      <c r="F105" s="1">
        <f t="shared" si="19"/>
        <v>47.798178572451455</v>
      </c>
      <c r="G105" s="1">
        <f t="shared" si="20"/>
        <v>54.103106100422174</v>
      </c>
      <c r="L105" s="1">
        <f t="shared" si="21"/>
        <v>1.5819903865342722</v>
      </c>
      <c r="M105" s="1">
        <f t="shared" si="22"/>
        <v>47.822365168532471</v>
      </c>
      <c r="N105" s="1">
        <f t="shared" si="23"/>
        <v>54.078919504341158</v>
      </c>
      <c r="Q105" s="3">
        <f t="shared" si="25"/>
        <v>1.0583641270164568</v>
      </c>
      <c r="R105" s="1">
        <f t="shared" si="24"/>
        <v>1.5819903865342722</v>
      </c>
      <c r="S105" s="3">
        <f t="shared" si="26"/>
        <v>50.826946727180221</v>
      </c>
      <c r="T105" s="3">
        <f t="shared" si="27"/>
        <v>51.074337945693408</v>
      </c>
      <c r="U105" s="1"/>
    </row>
    <row r="106" spans="1:21" x14ac:dyDescent="0.3">
      <c r="A106">
        <v>104</v>
      </c>
      <c r="B106" s="1">
        <v>52.522643000000002</v>
      </c>
      <c r="C106" s="1">
        <f t="shared" si="16"/>
        <v>51.122749602793135</v>
      </c>
      <c r="D106" s="1">
        <f t="shared" si="17"/>
        <v>1.2879310858173274</v>
      </c>
      <c r="E106" s="3">
        <f t="shared" si="18"/>
        <v>1.5942217076191592</v>
      </c>
      <c r="F106" s="1">
        <f t="shared" si="19"/>
        <v>47.970285838807776</v>
      </c>
      <c r="G106" s="1">
        <f t="shared" si="20"/>
        <v>54.275213366778495</v>
      </c>
      <c r="L106" s="1">
        <f t="shared" si="21"/>
        <v>1.5819903865342722</v>
      </c>
      <c r="M106" s="1">
        <f t="shared" si="22"/>
        <v>47.994472434888792</v>
      </c>
      <c r="N106" s="1">
        <f t="shared" si="23"/>
        <v>54.251026770697479</v>
      </c>
      <c r="Q106" s="3">
        <f t="shared" si="25"/>
        <v>1.2879310858173274</v>
      </c>
      <c r="R106" s="1">
        <f t="shared" si="24"/>
        <v>1.5819903865342722</v>
      </c>
      <c r="S106" s="3">
        <f t="shared" si="26"/>
        <v>50.955717779003457</v>
      </c>
      <c r="T106" s="3">
        <f t="shared" si="27"/>
        <v>51.289781426582813</v>
      </c>
      <c r="U106" s="1"/>
    </row>
    <row r="107" spans="1:21" x14ac:dyDescent="0.3">
      <c r="A107">
        <v>105</v>
      </c>
      <c r="B107" s="1">
        <v>52.154935999999999</v>
      </c>
      <c r="C107" s="1">
        <f t="shared" si="16"/>
        <v>51.26273894251382</v>
      </c>
      <c r="D107" s="1">
        <f t="shared" si="17"/>
        <v>1.4457646479141566</v>
      </c>
      <c r="E107" s="3">
        <f t="shared" si="18"/>
        <v>1.5942217076191592</v>
      </c>
      <c r="F107" s="1">
        <f t="shared" si="19"/>
        <v>48.110275178528461</v>
      </c>
      <c r="G107" s="1">
        <f t="shared" si="20"/>
        <v>54.41520270649918</v>
      </c>
      <c r="L107" s="1">
        <f t="shared" si="21"/>
        <v>1.5819903865342722</v>
      </c>
      <c r="M107" s="1">
        <f t="shared" si="22"/>
        <v>48.134461774609477</v>
      </c>
      <c r="N107" s="1">
        <f t="shared" si="23"/>
        <v>54.391016110418164</v>
      </c>
      <c r="Q107" s="3">
        <f t="shared" si="25"/>
        <v>1.4457646479141566</v>
      </c>
      <c r="R107" s="1">
        <f t="shared" si="24"/>
        <v>1.5819903865342722</v>
      </c>
      <c r="S107" s="3">
        <f t="shared" si="26"/>
        <v>51.035493248986477</v>
      </c>
      <c r="T107" s="3">
        <f t="shared" si="27"/>
        <v>51.489984636041164</v>
      </c>
      <c r="U107" s="1"/>
    </row>
    <row r="108" spans="1:21" x14ac:dyDescent="0.3">
      <c r="A108">
        <v>106</v>
      </c>
      <c r="B108" s="1">
        <v>51.469211000000001</v>
      </c>
      <c r="C108" s="1">
        <f t="shared" si="16"/>
        <v>51.351958648262439</v>
      </c>
      <c r="D108" s="1">
        <f t="shared" si="17"/>
        <v>1.3805564368754666</v>
      </c>
      <c r="E108" s="3">
        <f t="shared" si="18"/>
        <v>1.5942217076191592</v>
      </c>
      <c r="F108" s="1">
        <f t="shared" si="19"/>
        <v>48.19949488427708</v>
      </c>
      <c r="G108" s="1">
        <f t="shared" si="20"/>
        <v>54.504422412247798</v>
      </c>
      <c r="L108" s="1">
        <f t="shared" si="21"/>
        <v>1.5819903865342722</v>
      </c>
      <c r="M108" s="1">
        <f t="shared" si="22"/>
        <v>48.223681480358096</v>
      </c>
      <c r="N108" s="1">
        <f t="shared" si="23"/>
        <v>54.480235816166783</v>
      </c>
      <c r="Q108" s="3">
        <f t="shared" si="25"/>
        <v>1.3805564368754666</v>
      </c>
      <c r="R108" s="1">
        <f t="shared" si="24"/>
        <v>1.5819903865342722</v>
      </c>
      <c r="S108" s="3">
        <f t="shared" si="26"/>
        <v>51.096872934013902</v>
      </c>
      <c r="T108" s="3">
        <f t="shared" si="27"/>
        <v>51.607044362510976</v>
      </c>
      <c r="U108" s="1"/>
    </row>
    <row r="109" spans="1:21" x14ac:dyDescent="0.3">
      <c r="A109">
        <v>107</v>
      </c>
      <c r="B109" s="1">
        <v>51.807105</v>
      </c>
      <c r="C109" s="1">
        <f t="shared" si="16"/>
        <v>51.363683883436195</v>
      </c>
      <c r="D109" s="1">
        <f t="shared" si="17"/>
        <v>0.96080959385273412</v>
      </c>
      <c r="E109" s="3">
        <f t="shared" si="18"/>
        <v>1.5942217076191592</v>
      </c>
      <c r="F109" s="1">
        <f t="shared" si="19"/>
        <v>48.211220119450836</v>
      </c>
      <c r="G109" s="1">
        <f t="shared" si="20"/>
        <v>54.516147647421555</v>
      </c>
      <c r="L109" s="1">
        <f t="shared" si="21"/>
        <v>1.5819903865342722</v>
      </c>
      <c r="M109" s="1">
        <f t="shared" si="22"/>
        <v>48.235406715531852</v>
      </c>
      <c r="N109" s="1">
        <f t="shared" si="23"/>
        <v>54.491961051340539</v>
      </c>
      <c r="Q109" s="3">
        <f t="shared" si="25"/>
        <v>0.96080959385273412</v>
      </c>
      <c r="R109" s="1">
        <f t="shared" si="24"/>
        <v>1.5819903865342722</v>
      </c>
      <c r="S109" s="3">
        <f t="shared" si="26"/>
        <v>51.198757047501736</v>
      </c>
      <c r="T109" s="3">
        <f t="shared" si="27"/>
        <v>51.528610719370654</v>
      </c>
      <c r="U109" s="1"/>
    </row>
    <row r="110" spans="1:21" x14ac:dyDescent="0.3">
      <c r="A110">
        <v>108</v>
      </c>
      <c r="B110" s="1">
        <v>51.777287999999999</v>
      </c>
      <c r="C110" s="1">
        <f t="shared" si="16"/>
        <v>51.408025995092572</v>
      </c>
      <c r="D110" s="1">
        <f t="shared" si="17"/>
        <v>0.57919081196374766</v>
      </c>
      <c r="E110" s="3">
        <f t="shared" si="18"/>
        <v>1.5942217076191592</v>
      </c>
      <c r="F110" s="1">
        <f t="shared" si="19"/>
        <v>48.255562231107213</v>
      </c>
      <c r="G110" s="1">
        <f t="shared" si="20"/>
        <v>54.560489759077932</v>
      </c>
      <c r="L110" s="1">
        <f t="shared" si="21"/>
        <v>1.5819903865342722</v>
      </c>
      <c r="M110" s="1">
        <f t="shared" si="22"/>
        <v>48.279748827188229</v>
      </c>
      <c r="N110" s="1">
        <f t="shared" si="23"/>
        <v>54.536303162996916</v>
      </c>
      <c r="Q110" s="3">
        <f t="shared" si="25"/>
        <v>0.57919081196374766</v>
      </c>
      <c r="R110" s="1">
        <f t="shared" si="24"/>
        <v>1.5819903865342722</v>
      </c>
      <c r="S110" s="3">
        <f t="shared" si="26"/>
        <v>51.344891103751038</v>
      </c>
      <c r="T110" s="3">
        <f t="shared" si="27"/>
        <v>51.471160886434106</v>
      </c>
      <c r="U110" s="1"/>
    </row>
    <row r="111" spans="1:21" x14ac:dyDescent="0.3">
      <c r="A111">
        <v>109</v>
      </c>
      <c r="B111" s="1">
        <v>51.717661999999997</v>
      </c>
      <c r="C111" s="1">
        <f t="shared" si="16"/>
        <v>51.444952195583312</v>
      </c>
      <c r="D111" s="1">
        <f t="shared" si="17"/>
        <v>0.33996314941031108</v>
      </c>
      <c r="E111" s="3">
        <f t="shared" si="18"/>
        <v>1.5942217076191592</v>
      </c>
      <c r="F111" s="1">
        <f t="shared" si="19"/>
        <v>48.292488431597953</v>
      </c>
      <c r="G111" s="1">
        <f t="shared" si="20"/>
        <v>54.597415959568671</v>
      </c>
      <c r="L111" s="1">
        <f t="shared" si="21"/>
        <v>1.5819903865342722</v>
      </c>
      <c r="M111" s="1">
        <f t="shared" si="22"/>
        <v>48.316675027678968</v>
      </c>
      <c r="N111" s="1">
        <f t="shared" si="23"/>
        <v>54.573229363487656</v>
      </c>
      <c r="Q111" s="3">
        <f t="shared" si="25"/>
        <v>0.33996314941031108</v>
      </c>
      <c r="R111" s="1">
        <f t="shared" si="24"/>
        <v>1.5819903865342722</v>
      </c>
      <c r="S111" s="3">
        <f t="shared" si="26"/>
        <v>51.424662911427902</v>
      </c>
      <c r="T111" s="3">
        <f t="shared" si="27"/>
        <v>51.465241479738722</v>
      </c>
      <c r="U111" s="1"/>
    </row>
    <row r="112" spans="1:21" x14ac:dyDescent="0.3">
      <c r="A112">
        <v>110</v>
      </c>
      <c r="B112" s="1">
        <v>51.300261999999996</v>
      </c>
      <c r="C112" s="1">
        <f t="shared" si="16"/>
        <v>51.472223176024983</v>
      </c>
      <c r="D112" s="1">
        <f t="shared" si="17"/>
        <v>0.36848670365334762</v>
      </c>
      <c r="E112" s="3">
        <f t="shared" si="18"/>
        <v>1.5942217076191592</v>
      </c>
      <c r="F112" s="1">
        <f t="shared" si="19"/>
        <v>48.319759412039623</v>
      </c>
      <c r="G112" s="1">
        <f t="shared" si="20"/>
        <v>54.624686940010342</v>
      </c>
      <c r="L112" s="1">
        <f t="shared" si="21"/>
        <v>1.5819903865342722</v>
      </c>
      <c r="M112" s="1">
        <f t="shared" si="22"/>
        <v>48.343946008120639</v>
      </c>
      <c r="N112" s="1">
        <f t="shared" si="23"/>
        <v>54.600500343929326</v>
      </c>
      <c r="Q112" s="3">
        <f t="shared" si="25"/>
        <v>0.36848670365334762</v>
      </c>
      <c r="R112" s="1">
        <f t="shared" si="24"/>
        <v>1.5819903865342722</v>
      </c>
      <c r="S112" s="3">
        <f t="shared" si="26"/>
        <v>51.45680952568015</v>
      </c>
      <c r="T112" s="3">
        <f t="shared" si="27"/>
        <v>51.487636826369815</v>
      </c>
      <c r="U112" s="1"/>
    </row>
    <row r="113" spans="1:21" x14ac:dyDescent="0.3">
      <c r="A113">
        <v>111</v>
      </c>
      <c r="B113" s="1">
        <v>51.16113</v>
      </c>
      <c r="C113" s="1">
        <f t="shared" si="16"/>
        <v>51.455027058422488</v>
      </c>
      <c r="D113" s="1">
        <f t="shared" si="17"/>
        <v>0.28301690865455087</v>
      </c>
      <c r="E113" s="3">
        <f t="shared" si="18"/>
        <v>1.5942217076191592</v>
      </c>
      <c r="F113" s="1">
        <f t="shared" si="19"/>
        <v>48.302563294437128</v>
      </c>
      <c r="G113" s="1">
        <f t="shared" si="20"/>
        <v>54.607490822407847</v>
      </c>
      <c r="L113" s="1">
        <f t="shared" si="21"/>
        <v>1.5819903865342722</v>
      </c>
      <c r="M113" s="1">
        <f t="shared" si="22"/>
        <v>48.326749890518144</v>
      </c>
      <c r="N113" s="1">
        <f t="shared" si="23"/>
        <v>54.583304226326831</v>
      </c>
      <c r="Q113" s="3">
        <f t="shared" si="25"/>
        <v>0.28301690865455087</v>
      </c>
      <c r="R113" s="1">
        <f t="shared" si="24"/>
        <v>1.5819903865342722</v>
      </c>
      <c r="S113" s="3">
        <f t="shared" si="26"/>
        <v>51.44197383112855</v>
      </c>
      <c r="T113" s="3">
        <f t="shared" si="27"/>
        <v>51.468080285716425</v>
      </c>
      <c r="U113" s="1"/>
    </row>
    <row r="114" spans="1:21" x14ac:dyDescent="0.3">
      <c r="A114">
        <v>112</v>
      </c>
      <c r="B114" s="1">
        <v>49.829428999999998</v>
      </c>
      <c r="C114" s="1">
        <f t="shared" si="16"/>
        <v>51.425637352580239</v>
      </c>
      <c r="D114" s="1">
        <f t="shared" si="17"/>
        <v>0.25187084285024208</v>
      </c>
      <c r="E114" s="3">
        <f t="shared" si="18"/>
        <v>1.5942217076191592</v>
      </c>
      <c r="F114" s="1">
        <f t="shared" si="19"/>
        <v>48.273173588594879</v>
      </c>
      <c r="G114" s="1">
        <f t="shared" si="20"/>
        <v>54.578101116565598</v>
      </c>
      <c r="L114" s="1">
        <f t="shared" si="21"/>
        <v>1.5819903865342722</v>
      </c>
      <c r="M114" s="1">
        <f t="shared" si="22"/>
        <v>48.297360184675895</v>
      </c>
      <c r="N114" s="1">
        <f t="shared" si="23"/>
        <v>54.553914520484582</v>
      </c>
      <c r="Q114" s="3">
        <f t="shared" si="25"/>
        <v>0.25187084285024208</v>
      </c>
      <c r="R114" s="1">
        <f t="shared" si="24"/>
        <v>1.5819903865342722</v>
      </c>
      <c r="S114" s="3">
        <f t="shared" si="26"/>
        <v>51.418939976875464</v>
      </c>
      <c r="T114" s="3">
        <f t="shared" si="27"/>
        <v>51.432334728285014</v>
      </c>
      <c r="U114" s="1"/>
    </row>
    <row r="115" spans="1:21" x14ac:dyDescent="0.3">
      <c r="A115">
        <v>113</v>
      </c>
      <c r="B115" s="1">
        <v>49.521352</v>
      </c>
      <c r="C115" s="1">
        <f t="shared" si="16"/>
        <v>51.266016517322214</v>
      </c>
      <c r="D115" s="1">
        <f t="shared" si="17"/>
        <v>0.94230696199207742</v>
      </c>
      <c r="E115" s="3">
        <f t="shared" si="18"/>
        <v>1.5942217076191592</v>
      </c>
      <c r="F115" s="1">
        <f t="shared" si="19"/>
        <v>48.113552753336855</v>
      </c>
      <c r="G115" s="1">
        <f t="shared" si="20"/>
        <v>54.418480281307573</v>
      </c>
      <c r="L115" s="1">
        <f t="shared" si="21"/>
        <v>1.5819903865342722</v>
      </c>
      <c r="M115" s="1">
        <f t="shared" si="22"/>
        <v>48.13773934941787</v>
      </c>
      <c r="N115" s="1">
        <f t="shared" si="23"/>
        <v>54.394293685226557</v>
      </c>
      <c r="Q115" s="3">
        <f t="shared" si="25"/>
        <v>0.94230696199207742</v>
      </c>
      <c r="R115" s="1">
        <f t="shared" si="24"/>
        <v>1.5819903865342722</v>
      </c>
      <c r="S115" s="3">
        <f t="shared" si="26"/>
        <v>51.248039038224569</v>
      </c>
      <c r="T115" s="3">
        <f t="shared" si="27"/>
        <v>51.283993996419859</v>
      </c>
      <c r="U115" s="1"/>
    </row>
    <row r="116" spans="1:21" x14ac:dyDescent="0.3">
      <c r="A116">
        <v>114</v>
      </c>
      <c r="B116" s="1">
        <v>49.382216</v>
      </c>
      <c r="C116" s="1">
        <f t="shared" si="16"/>
        <v>51.091550065589992</v>
      </c>
      <c r="D116" s="1">
        <f t="shared" si="17"/>
        <v>1.3757556546372944</v>
      </c>
      <c r="E116" s="3">
        <f t="shared" si="18"/>
        <v>1.5942217076191592</v>
      </c>
      <c r="F116" s="1">
        <f t="shared" si="19"/>
        <v>47.939086301604632</v>
      </c>
      <c r="G116" s="1">
        <f t="shared" si="20"/>
        <v>54.244013829575351</v>
      </c>
      <c r="L116" s="1">
        <f t="shared" si="21"/>
        <v>1.5819903865342722</v>
      </c>
      <c r="M116" s="1">
        <f t="shared" si="22"/>
        <v>47.963272897685648</v>
      </c>
      <c r="N116" s="1">
        <f t="shared" si="23"/>
        <v>54.219827233494335</v>
      </c>
      <c r="Q116" s="3">
        <f t="shared" si="25"/>
        <v>1.3757556546372944</v>
      </c>
      <c r="R116" s="1">
        <f t="shared" si="24"/>
        <v>1.5819903865342722</v>
      </c>
      <c r="S116" s="3">
        <f t="shared" si="26"/>
        <v>50.964208081641956</v>
      </c>
      <c r="T116" s="3">
        <f t="shared" si="27"/>
        <v>51.218892049538027</v>
      </c>
      <c r="U116" s="1"/>
    </row>
    <row r="117" spans="1:21" x14ac:dyDescent="0.3">
      <c r="A117">
        <v>115</v>
      </c>
      <c r="B117" s="1">
        <v>50.077880999999998</v>
      </c>
      <c r="C117" s="1">
        <f t="shared" si="16"/>
        <v>50.920616659030991</v>
      </c>
      <c r="D117" s="1">
        <f t="shared" si="17"/>
        <v>1.684592762918929</v>
      </c>
      <c r="E117" s="3">
        <f t="shared" si="18"/>
        <v>1.5942217076191592</v>
      </c>
      <c r="F117" s="1">
        <f t="shared" si="19"/>
        <v>47.768152895045631</v>
      </c>
      <c r="G117" s="1">
        <f t="shared" si="20"/>
        <v>54.07308042301635</v>
      </c>
      <c r="L117" s="1">
        <f t="shared" si="21"/>
        <v>1.5819903865342722</v>
      </c>
      <c r="M117" s="1">
        <f t="shared" si="22"/>
        <v>47.792339491126647</v>
      </c>
      <c r="N117" s="1">
        <f t="shared" si="23"/>
        <v>54.048893826935334</v>
      </c>
      <c r="Q117" s="3">
        <f t="shared" si="25"/>
        <v>1.684592762918929</v>
      </c>
      <c r="R117" s="1">
        <f t="shared" si="24"/>
        <v>1.5819903865342722</v>
      </c>
      <c r="S117" s="3">
        <f t="shared" si="26"/>
        <v>50.644276206230579</v>
      </c>
      <c r="T117" s="3">
        <f t="shared" si="27"/>
        <v>51.196957111831402</v>
      </c>
      <c r="U117" s="1"/>
    </row>
    <row r="118" spans="1:21" x14ac:dyDescent="0.3">
      <c r="A118">
        <v>116</v>
      </c>
      <c r="B118" s="1">
        <v>49.819493000000001</v>
      </c>
      <c r="C118" s="1">
        <f t="shared" si="16"/>
        <v>50.836343093127894</v>
      </c>
      <c r="D118" s="1">
        <f t="shared" si="17"/>
        <v>1.4917417802457151</v>
      </c>
      <c r="E118" s="3">
        <f t="shared" si="18"/>
        <v>1.5942217076191592</v>
      </c>
      <c r="F118" s="1">
        <f t="shared" si="19"/>
        <v>47.683879329142535</v>
      </c>
      <c r="G118" s="1">
        <f t="shared" si="20"/>
        <v>53.988806857113254</v>
      </c>
      <c r="L118" s="1">
        <f t="shared" si="21"/>
        <v>1.5819903865342722</v>
      </c>
      <c r="M118" s="1">
        <f t="shared" si="22"/>
        <v>47.708065925223551</v>
      </c>
      <c r="N118" s="1">
        <f t="shared" si="23"/>
        <v>53.964620261032238</v>
      </c>
      <c r="Q118" s="3">
        <f t="shared" si="25"/>
        <v>1.4917417802457151</v>
      </c>
      <c r="R118" s="1">
        <f t="shared" si="24"/>
        <v>1.5819903865342722</v>
      </c>
      <c r="S118" s="3">
        <f t="shared" si="26"/>
        <v>50.517427310274485</v>
      </c>
      <c r="T118" s="3">
        <f t="shared" si="27"/>
        <v>51.155258875981303</v>
      </c>
      <c r="U118" s="1"/>
    </row>
    <row r="119" spans="1:21" x14ac:dyDescent="0.3">
      <c r="A119">
        <v>117</v>
      </c>
      <c r="B119" s="1">
        <v>49.759863000000003</v>
      </c>
      <c r="C119" s="1">
        <f t="shared" si="16"/>
        <v>50.734658083815106</v>
      </c>
      <c r="D119" s="1">
        <f t="shared" si="17"/>
        <v>1.2471314352923428</v>
      </c>
      <c r="E119" s="3">
        <f t="shared" si="18"/>
        <v>1.5942217076191592</v>
      </c>
      <c r="F119" s="1">
        <f t="shared" si="19"/>
        <v>47.582194319829746</v>
      </c>
      <c r="G119" s="1">
        <f t="shared" si="20"/>
        <v>53.887121847800465</v>
      </c>
      <c r="L119" s="1">
        <f t="shared" si="21"/>
        <v>1.5819903865342722</v>
      </c>
      <c r="M119" s="1">
        <f t="shared" si="22"/>
        <v>47.606380915910762</v>
      </c>
      <c r="N119" s="1">
        <f t="shared" si="23"/>
        <v>53.862935251719449</v>
      </c>
      <c r="Q119" s="3">
        <f t="shared" si="25"/>
        <v>1.2471314352923428</v>
      </c>
      <c r="R119" s="1">
        <f t="shared" si="24"/>
        <v>1.5819903865342722</v>
      </c>
      <c r="S119" s="3">
        <f t="shared" si="26"/>
        <v>50.501748073867212</v>
      </c>
      <c r="T119" s="3">
        <f t="shared" si="27"/>
        <v>50.967568093762999</v>
      </c>
      <c r="U119" s="1"/>
    </row>
    <row r="120" spans="1:21" x14ac:dyDescent="0.3">
      <c r="A120">
        <v>118</v>
      </c>
      <c r="B120" s="1">
        <v>50.872925000000002</v>
      </c>
      <c r="C120" s="1">
        <f t="shared" si="16"/>
        <v>50.637178575433602</v>
      </c>
      <c r="D120" s="1">
        <f t="shared" si="17"/>
        <v>0.94770124658331345</v>
      </c>
      <c r="E120" s="3">
        <f t="shared" si="18"/>
        <v>1.5942217076191592</v>
      </c>
      <c r="F120" s="1">
        <f t="shared" si="19"/>
        <v>47.484714811448242</v>
      </c>
      <c r="G120" s="1">
        <f t="shared" si="20"/>
        <v>53.789642339418961</v>
      </c>
      <c r="L120" s="1">
        <f t="shared" si="21"/>
        <v>1.5819903865342722</v>
      </c>
      <c r="M120" s="1">
        <f t="shared" si="22"/>
        <v>47.508901407529258</v>
      </c>
      <c r="N120" s="1">
        <f t="shared" si="23"/>
        <v>53.765455743337945</v>
      </c>
      <c r="Q120" s="3">
        <f t="shared" si="25"/>
        <v>0.94770124658331345</v>
      </c>
      <c r="R120" s="1">
        <f t="shared" si="24"/>
        <v>1.5819903865342722</v>
      </c>
      <c r="S120" s="3">
        <f t="shared" si="26"/>
        <v>50.496906707751208</v>
      </c>
      <c r="T120" s="3">
        <f t="shared" si="27"/>
        <v>50.777450443115995</v>
      </c>
      <c r="U120" s="1"/>
    </row>
    <row r="121" spans="1:21" x14ac:dyDescent="0.3">
      <c r="A121">
        <v>119</v>
      </c>
      <c r="B121" s="1">
        <v>50.674166999999997</v>
      </c>
      <c r="C121" s="1">
        <f t="shared" si="16"/>
        <v>50.660753217890246</v>
      </c>
      <c r="D121" s="1">
        <f t="shared" si="17"/>
        <v>0.82457786048784554</v>
      </c>
      <c r="E121" s="3">
        <f t="shared" si="18"/>
        <v>1.5942217076191592</v>
      </c>
      <c r="F121" s="1">
        <f t="shared" si="19"/>
        <v>47.508289453904887</v>
      </c>
      <c r="G121" s="1">
        <f t="shared" si="20"/>
        <v>53.813216981875605</v>
      </c>
      <c r="L121" s="1">
        <f t="shared" si="21"/>
        <v>1.5819903865342722</v>
      </c>
      <c r="M121" s="1">
        <f t="shared" si="22"/>
        <v>47.532476049985902</v>
      </c>
      <c r="N121" s="1">
        <f t="shared" si="23"/>
        <v>53.78903038579459</v>
      </c>
      <c r="Q121" s="3">
        <f t="shared" si="25"/>
        <v>0.82457786048784554</v>
      </c>
      <c r="R121" s="1">
        <f t="shared" si="24"/>
        <v>1.5819903865342722</v>
      </c>
      <c r="S121" s="3">
        <f t="shared" si="26"/>
        <v>50.561365801596516</v>
      </c>
      <c r="T121" s="3">
        <f t="shared" si="27"/>
        <v>50.760140634183976</v>
      </c>
      <c r="U121" s="1"/>
    </row>
    <row r="122" spans="1:21" x14ac:dyDescent="0.3">
      <c r="A122">
        <v>120</v>
      </c>
      <c r="B122" s="1">
        <v>51.588465999999997</v>
      </c>
      <c r="C122" s="1">
        <f t="shared" si="16"/>
        <v>50.662094596101227</v>
      </c>
      <c r="D122" s="1">
        <f t="shared" si="17"/>
        <v>0.5790744804359288</v>
      </c>
      <c r="E122" s="3">
        <f t="shared" si="18"/>
        <v>1.5942217076191592</v>
      </c>
      <c r="F122" s="1">
        <f t="shared" si="19"/>
        <v>47.509630832115867</v>
      </c>
      <c r="G122" s="1">
        <f t="shared" si="20"/>
        <v>53.814558360086586</v>
      </c>
      <c r="L122" s="1">
        <f t="shared" si="21"/>
        <v>1.5819903865342722</v>
      </c>
      <c r="M122" s="1">
        <f t="shared" si="22"/>
        <v>47.533817428196883</v>
      </c>
      <c r="N122" s="1">
        <f t="shared" si="23"/>
        <v>53.79037176400557</v>
      </c>
      <c r="Q122" s="3">
        <f t="shared" si="25"/>
        <v>0.5790744804359288</v>
      </c>
      <c r="R122" s="1">
        <f t="shared" si="24"/>
        <v>1.5819903865342722</v>
      </c>
      <c r="S122" s="3">
        <f t="shared" si="26"/>
        <v>50.611242833824065</v>
      </c>
      <c r="T122" s="3">
        <f t="shared" si="27"/>
        <v>50.712946358378389</v>
      </c>
      <c r="U122" s="1"/>
    </row>
    <row r="123" spans="1:21" x14ac:dyDescent="0.3">
      <c r="A123">
        <v>121</v>
      </c>
      <c r="B123" s="1">
        <v>49.521352</v>
      </c>
      <c r="C123" s="1">
        <f t="shared" si="16"/>
        <v>50.754731736491109</v>
      </c>
      <c r="D123" s="1">
        <f t="shared" si="17"/>
        <v>0.55194211176164343</v>
      </c>
      <c r="E123" s="3">
        <f t="shared" si="18"/>
        <v>1.5942217076191592</v>
      </c>
      <c r="F123" s="1">
        <f t="shared" si="19"/>
        <v>47.60226797250575</v>
      </c>
      <c r="G123" s="1">
        <f t="shared" si="20"/>
        <v>53.907195500476469</v>
      </c>
      <c r="L123" s="1">
        <f t="shared" si="21"/>
        <v>1.5819903865342722</v>
      </c>
      <c r="M123" s="1">
        <f t="shared" si="22"/>
        <v>47.626454568586766</v>
      </c>
      <c r="N123" s="1">
        <f t="shared" si="23"/>
        <v>53.883008904395453</v>
      </c>
      <c r="Q123" s="3">
        <f t="shared" si="25"/>
        <v>0.55194211176164343</v>
      </c>
      <c r="R123" s="1">
        <f t="shared" si="24"/>
        <v>1.5819903865342722</v>
      </c>
      <c r="S123" s="3">
        <f t="shared" si="26"/>
        <v>50.731885787649787</v>
      </c>
      <c r="T123" s="3">
        <f t="shared" si="27"/>
        <v>50.777577685332432</v>
      </c>
      <c r="U123" s="1"/>
    </row>
    <row r="124" spans="1:21" x14ac:dyDescent="0.3">
      <c r="A124">
        <v>122</v>
      </c>
      <c r="B124" s="1">
        <v>48.130021999999997</v>
      </c>
      <c r="C124" s="1">
        <f t="shared" si="16"/>
        <v>50.631393762842002</v>
      </c>
      <c r="D124" s="1">
        <f t="shared" si="17"/>
        <v>0.89061205207406735</v>
      </c>
      <c r="E124" s="3">
        <f t="shared" si="18"/>
        <v>1.5942217076191592</v>
      </c>
      <c r="F124" s="1">
        <f t="shared" si="19"/>
        <v>47.478929998856643</v>
      </c>
      <c r="G124" s="1">
        <f t="shared" si="20"/>
        <v>53.783857526827362</v>
      </c>
      <c r="L124" s="1">
        <f t="shared" si="21"/>
        <v>1.5819903865342722</v>
      </c>
      <c r="M124" s="1">
        <f t="shared" si="22"/>
        <v>47.503116594937659</v>
      </c>
      <c r="N124" s="1">
        <f t="shared" si="23"/>
        <v>53.759670930746346</v>
      </c>
      <c r="Q124" s="3">
        <f t="shared" si="25"/>
        <v>0.89061205207406735</v>
      </c>
      <c r="R124" s="1">
        <f t="shared" si="24"/>
        <v>1.5819903865342722</v>
      </c>
      <c r="S124" s="3">
        <f t="shared" si="26"/>
        <v>50.586035086756766</v>
      </c>
      <c r="T124" s="3">
        <f t="shared" si="27"/>
        <v>50.676752438927238</v>
      </c>
      <c r="U124" s="1"/>
    </row>
    <row r="125" spans="1:21" x14ac:dyDescent="0.3">
      <c r="A125">
        <v>123</v>
      </c>
      <c r="B125" s="1">
        <v>49.133764999999997</v>
      </c>
      <c r="C125" s="1">
        <f t="shared" si="16"/>
        <v>50.381256586557804</v>
      </c>
      <c r="D125" s="1">
        <f t="shared" si="17"/>
        <v>1.6966879744855445</v>
      </c>
      <c r="E125" s="3">
        <f t="shared" si="18"/>
        <v>1.5942217076191592</v>
      </c>
      <c r="F125" s="1">
        <f t="shared" si="19"/>
        <v>47.228792822572444</v>
      </c>
      <c r="G125" s="1">
        <f t="shared" si="20"/>
        <v>53.533720350543163</v>
      </c>
      <c r="L125" s="1">
        <f t="shared" si="21"/>
        <v>1.5819903865342722</v>
      </c>
      <c r="M125" s="1">
        <f t="shared" si="22"/>
        <v>47.25297941865346</v>
      </c>
      <c r="N125" s="1">
        <f t="shared" si="23"/>
        <v>53.509533754462147</v>
      </c>
      <c r="Q125" s="3">
        <f t="shared" si="25"/>
        <v>1.6966879744855445</v>
      </c>
      <c r="R125" s="1">
        <f t="shared" si="24"/>
        <v>1.5819903865342722</v>
      </c>
      <c r="S125" s="3">
        <f t="shared" si="26"/>
        <v>50.292190640375914</v>
      </c>
      <c r="T125" s="3">
        <f t="shared" si="27"/>
        <v>50.470322532739694</v>
      </c>
      <c r="U125" s="1"/>
    </row>
    <row r="126" spans="1:21" x14ac:dyDescent="0.3">
      <c r="A126">
        <v>124</v>
      </c>
      <c r="B126" s="1">
        <v>50.226953000000002</v>
      </c>
      <c r="C126" s="1">
        <f t="shared" si="16"/>
        <v>50.256507427902022</v>
      </c>
      <c r="D126" s="1">
        <f t="shared" si="17"/>
        <v>1.7639275806055372</v>
      </c>
      <c r="E126" s="3">
        <f t="shared" si="18"/>
        <v>1.5942217076191592</v>
      </c>
      <c r="F126" s="1">
        <f t="shared" si="19"/>
        <v>47.104043663916663</v>
      </c>
      <c r="G126" s="1">
        <f t="shared" si="20"/>
        <v>53.408971191887382</v>
      </c>
      <c r="L126" s="1">
        <f t="shared" si="21"/>
        <v>1.5819903865342722</v>
      </c>
      <c r="M126" s="1">
        <f t="shared" si="22"/>
        <v>47.128230259997679</v>
      </c>
      <c r="N126" s="1">
        <f t="shared" si="23"/>
        <v>53.384784595806366</v>
      </c>
      <c r="Q126" s="3">
        <f t="shared" si="25"/>
        <v>1.7639275806055372</v>
      </c>
      <c r="R126" s="1">
        <f t="shared" si="24"/>
        <v>1.5819903865342722</v>
      </c>
      <c r="S126" s="3">
        <f t="shared" si="26"/>
        <v>49.980623362272681</v>
      </c>
      <c r="T126" s="3">
        <f t="shared" si="27"/>
        <v>50.532391493531364</v>
      </c>
      <c r="U126" s="1"/>
    </row>
    <row r="127" spans="1:21" x14ac:dyDescent="0.3">
      <c r="A127">
        <v>125</v>
      </c>
      <c r="B127" s="1">
        <v>50.853048000000001</v>
      </c>
      <c r="C127" s="1">
        <f t="shared" si="16"/>
        <v>50.253551985111827</v>
      </c>
      <c r="D127" s="1">
        <f t="shared" si="17"/>
        <v>1.6138948146935777</v>
      </c>
      <c r="E127" s="3">
        <f t="shared" si="18"/>
        <v>1.5942217076191592</v>
      </c>
      <c r="F127" s="1">
        <f t="shared" si="19"/>
        <v>47.101088221126467</v>
      </c>
      <c r="G127" s="1">
        <f t="shared" si="20"/>
        <v>53.406015749097186</v>
      </c>
      <c r="L127" s="1">
        <f t="shared" si="21"/>
        <v>1.5819903865342722</v>
      </c>
      <c r="M127" s="1">
        <f t="shared" si="22"/>
        <v>47.125274817207483</v>
      </c>
      <c r="N127" s="1">
        <f t="shared" si="23"/>
        <v>53.38182915301617</v>
      </c>
      <c r="Q127" s="3">
        <f t="shared" si="25"/>
        <v>1.6138948146935777</v>
      </c>
      <c r="R127" s="1">
        <f t="shared" si="24"/>
        <v>1.5819903865342722</v>
      </c>
      <c r="S127" s="3">
        <f t="shared" si="26"/>
        <v>49.893590404296056</v>
      </c>
      <c r="T127" s="3">
        <f t="shared" si="27"/>
        <v>50.613513565927597</v>
      </c>
      <c r="U127" s="1"/>
    </row>
    <row r="128" spans="1:21" x14ac:dyDescent="0.3">
      <c r="A128">
        <v>126</v>
      </c>
      <c r="B128" s="1">
        <v>50.843111999999998</v>
      </c>
      <c r="C128" s="1">
        <f t="shared" si="16"/>
        <v>50.313501586600651</v>
      </c>
      <c r="D128" s="1">
        <f t="shared" si="17"/>
        <v>0.79927137540135729</v>
      </c>
      <c r="E128" s="3">
        <f t="shared" si="18"/>
        <v>1.5942217076191592</v>
      </c>
      <c r="F128" s="1">
        <f t="shared" si="19"/>
        <v>47.161037822615292</v>
      </c>
      <c r="G128" s="1">
        <f t="shared" si="20"/>
        <v>53.465965350586011</v>
      </c>
      <c r="L128" s="1">
        <f t="shared" si="21"/>
        <v>1.5819903865342722</v>
      </c>
      <c r="M128" s="1">
        <f t="shared" si="22"/>
        <v>47.185224418696308</v>
      </c>
      <c r="N128" s="1">
        <f t="shared" si="23"/>
        <v>53.441778754504995</v>
      </c>
      <c r="Q128" s="3">
        <f t="shared" si="25"/>
        <v>0.79927137540135729</v>
      </c>
      <c r="R128" s="1">
        <f t="shared" si="24"/>
        <v>1.5819903865342722</v>
      </c>
      <c r="S128" s="3">
        <f t="shared" si="26"/>
        <v>50.174530226038513</v>
      </c>
      <c r="T128" s="3">
        <f t="shared" si="27"/>
        <v>50.452472947162789</v>
      </c>
      <c r="U128" s="1"/>
    </row>
    <row r="129" spans="1:21" x14ac:dyDescent="0.3">
      <c r="A129">
        <v>127</v>
      </c>
      <c r="B129" s="1">
        <v>50.853048000000001</v>
      </c>
      <c r="C129" s="1">
        <f t="shared" si="16"/>
        <v>50.366462627940592</v>
      </c>
      <c r="D129" s="1">
        <f t="shared" si="17"/>
        <v>0.46215297830063617</v>
      </c>
      <c r="E129" s="3">
        <f t="shared" si="18"/>
        <v>1.5942217076191592</v>
      </c>
      <c r="F129" s="1">
        <f t="shared" si="19"/>
        <v>47.213998863955233</v>
      </c>
      <c r="G129" s="1">
        <f t="shared" si="20"/>
        <v>53.518926391925952</v>
      </c>
      <c r="L129" s="1">
        <f t="shared" si="21"/>
        <v>1.5819903865342722</v>
      </c>
      <c r="M129" s="1">
        <f t="shared" si="22"/>
        <v>47.238185460036249</v>
      </c>
      <c r="N129" s="1">
        <f t="shared" si="23"/>
        <v>53.494739795844936</v>
      </c>
      <c r="Q129" s="3">
        <f t="shared" si="25"/>
        <v>0.46215297830063617</v>
      </c>
      <c r="R129" s="1">
        <f t="shared" si="24"/>
        <v>1.5819903865342722</v>
      </c>
      <c r="S129" s="3">
        <f t="shared" si="26"/>
        <v>50.339253146681095</v>
      </c>
      <c r="T129" s="3">
        <f t="shared" si="27"/>
        <v>50.393672109200089</v>
      </c>
      <c r="U129" s="1"/>
    </row>
    <row r="130" spans="1:21" x14ac:dyDescent="0.3">
      <c r="A130">
        <v>128</v>
      </c>
      <c r="B130" s="1">
        <v>51.061751000000001</v>
      </c>
      <c r="C130" s="1">
        <f t="shared" si="16"/>
        <v>50.415121165146537</v>
      </c>
      <c r="D130" s="1">
        <f t="shared" si="17"/>
        <v>0.54057006519353334</v>
      </c>
      <c r="E130" s="3">
        <f t="shared" si="18"/>
        <v>1.5942217076191592</v>
      </c>
      <c r="F130" s="1">
        <f t="shared" si="19"/>
        <v>47.262657401161178</v>
      </c>
      <c r="G130" s="1">
        <f t="shared" si="20"/>
        <v>53.567584929131897</v>
      </c>
      <c r="L130" s="1">
        <f t="shared" si="21"/>
        <v>1.5819903865342722</v>
      </c>
      <c r="M130" s="1">
        <f t="shared" si="22"/>
        <v>47.286843997242194</v>
      </c>
      <c r="N130" s="1">
        <f t="shared" si="23"/>
        <v>53.543398333050881</v>
      </c>
      <c r="Q130" s="3">
        <f t="shared" si="25"/>
        <v>0.54057006519353334</v>
      </c>
      <c r="R130" s="1">
        <f t="shared" si="24"/>
        <v>1.5819903865342722</v>
      </c>
      <c r="S130" s="3">
        <f t="shared" si="26"/>
        <v>50.386718661487222</v>
      </c>
      <c r="T130" s="3">
        <f t="shared" si="27"/>
        <v>50.443523668805852</v>
      </c>
      <c r="U130" s="1"/>
    </row>
    <row r="131" spans="1:21" x14ac:dyDescent="0.3">
      <c r="A131">
        <v>129</v>
      </c>
      <c r="B131" s="1">
        <v>51.061751000000001</v>
      </c>
      <c r="C131" s="1">
        <f t="shared" si="16"/>
        <v>50.479784148631886</v>
      </c>
      <c r="D131" s="1">
        <f t="shared" si="17"/>
        <v>0.5583853680048807</v>
      </c>
      <c r="E131" s="3">
        <f t="shared" si="18"/>
        <v>1.5942217076191592</v>
      </c>
      <c r="F131" s="1">
        <f t="shared" si="19"/>
        <v>47.327320384646526</v>
      </c>
      <c r="G131" s="1">
        <f t="shared" si="20"/>
        <v>53.632247912617245</v>
      </c>
      <c r="L131" s="1">
        <f t="shared" si="21"/>
        <v>1.5819903865342722</v>
      </c>
      <c r="M131" s="1">
        <f t="shared" si="22"/>
        <v>47.351506980727542</v>
      </c>
      <c r="N131" s="1">
        <f t="shared" si="23"/>
        <v>53.608061316536229</v>
      </c>
      <c r="Q131" s="3">
        <f t="shared" si="25"/>
        <v>0.5583853680048807</v>
      </c>
      <c r="R131" s="1">
        <f t="shared" si="24"/>
        <v>1.5819903865342722</v>
      </c>
      <c r="S131" s="3">
        <f t="shared" si="26"/>
        <v>50.441758655842222</v>
      </c>
      <c r="T131" s="3">
        <f t="shared" si="27"/>
        <v>50.51780964142155</v>
      </c>
      <c r="U131" s="1"/>
    </row>
    <row r="132" spans="1:21" x14ac:dyDescent="0.3">
      <c r="A132">
        <v>130</v>
      </c>
      <c r="B132" s="1">
        <v>51.976050000000001</v>
      </c>
      <c r="C132" s="1">
        <f t="shared" si="16"/>
        <v>50.5379808337687</v>
      </c>
      <c r="D132" s="1">
        <f t="shared" si="17"/>
        <v>0.5754942466309948</v>
      </c>
      <c r="E132" s="3">
        <f t="shared" si="18"/>
        <v>1.5942217076191592</v>
      </c>
      <c r="F132" s="1">
        <f t="shared" si="19"/>
        <v>47.38551706978334</v>
      </c>
      <c r="G132" s="1">
        <f t="shared" si="20"/>
        <v>53.690444597754059</v>
      </c>
      <c r="L132" s="1">
        <f t="shared" si="21"/>
        <v>1.5819903865342722</v>
      </c>
      <c r="M132" s="1">
        <f t="shared" si="22"/>
        <v>47.409703665864356</v>
      </c>
      <c r="N132" s="1">
        <f t="shared" si="23"/>
        <v>53.666258001673043</v>
      </c>
      <c r="Q132" s="3">
        <f t="shared" si="25"/>
        <v>0.5754942466309948</v>
      </c>
      <c r="R132" s="1">
        <f t="shared" si="24"/>
        <v>1.5819903865342722</v>
      </c>
      <c r="S132" s="3">
        <f t="shared" si="26"/>
        <v>50.498044723364323</v>
      </c>
      <c r="T132" s="3">
        <f t="shared" si="27"/>
        <v>50.577916944173076</v>
      </c>
      <c r="U132" s="1"/>
    </row>
    <row r="133" spans="1:21" x14ac:dyDescent="0.3">
      <c r="A133">
        <v>131</v>
      </c>
      <c r="B133" s="1">
        <v>52.264254999999999</v>
      </c>
      <c r="C133" s="1">
        <f t="shared" si="16"/>
        <v>50.681787750391834</v>
      </c>
      <c r="D133" s="1">
        <f t="shared" si="17"/>
        <v>0.9703708030574576</v>
      </c>
      <c r="E133" s="3">
        <f t="shared" si="18"/>
        <v>1.5942217076191592</v>
      </c>
      <c r="F133" s="1">
        <f t="shared" si="19"/>
        <v>47.529323986406474</v>
      </c>
      <c r="G133" s="1">
        <f t="shared" si="20"/>
        <v>53.834251514377193</v>
      </c>
      <c r="L133" s="1">
        <f t="shared" si="21"/>
        <v>1.5819903865342722</v>
      </c>
      <c r="M133" s="1">
        <f t="shared" si="22"/>
        <v>47.55351058248749</v>
      </c>
      <c r="N133" s="1">
        <f t="shared" si="23"/>
        <v>53.810064918296177</v>
      </c>
      <c r="Q133" s="3">
        <f t="shared" si="25"/>
        <v>0.9703708030574576</v>
      </c>
      <c r="R133" s="1">
        <f t="shared" si="24"/>
        <v>1.5819903865342722</v>
      </c>
      <c r="S133" s="3">
        <f t="shared" si="26"/>
        <v>50.610577535974983</v>
      </c>
      <c r="T133" s="3">
        <f t="shared" si="27"/>
        <v>50.752997964808685</v>
      </c>
      <c r="U133" s="1"/>
    </row>
    <row r="134" spans="1:21" x14ac:dyDescent="0.3">
      <c r="A134">
        <v>132</v>
      </c>
      <c r="B134" s="1">
        <v>52.880412999999997</v>
      </c>
      <c r="C134" s="1">
        <f t="shared" ref="C134:C142" si="28">$H$1*B133+(1-$H$1)*C133</f>
        <v>50.840034475352653</v>
      </c>
      <c r="D134" s="1">
        <f t="shared" si="17"/>
        <v>1.2794440119362964</v>
      </c>
      <c r="E134" s="3">
        <f t="shared" si="18"/>
        <v>1.5942217076191592</v>
      </c>
      <c r="F134" s="1">
        <f t="shared" si="19"/>
        <v>47.687570711367293</v>
      </c>
      <c r="G134" s="1">
        <f t="shared" si="20"/>
        <v>53.992498239338012</v>
      </c>
      <c r="L134" s="1">
        <f t="shared" si="21"/>
        <v>1.5819903865342722</v>
      </c>
      <c r="M134" s="1">
        <f t="shared" si="22"/>
        <v>47.711757307448309</v>
      </c>
      <c r="N134" s="1">
        <f t="shared" si="23"/>
        <v>53.968311643256996</v>
      </c>
      <c r="Q134" s="3">
        <f t="shared" si="25"/>
        <v>1.2794440119362964</v>
      </c>
      <c r="R134" s="1">
        <f t="shared" si="24"/>
        <v>1.5819903865342722</v>
      </c>
      <c r="S134" s="3">
        <f t="shared" si="26"/>
        <v>50.697415274689305</v>
      </c>
      <c r="T134" s="3">
        <f t="shared" si="27"/>
        <v>50.982653676016</v>
      </c>
      <c r="U134" s="1"/>
    </row>
    <row r="135" spans="1:21" x14ac:dyDescent="0.3">
      <c r="A135">
        <v>133</v>
      </c>
      <c r="B135" s="1">
        <v>53.178553999999998</v>
      </c>
      <c r="C135" s="1">
        <f t="shared" si="28"/>
        <v>51.044072327817389</v>
      </c>
      <c r="D135" s="1">
        <f t="shared" ref="D135:D142" si="29">SQRT(SUMXMY2(B132:B134,C132:C134)/3)</f>
        <v>1.7063987465604959</v>
      </c>
      <c r="E135" s="3">
        <f t="shared" si="18"/>
        <v>1.5942217076191592</v>
      </c>
      <c r="F135" s="1">
        <f t="shared" si="19"/>
        <v>47.89160856383203</v>
      </c>
      <c r="G135" s="1">
        <f t="shared" si="20"/>
        <v>54.196536091802749</v>
      </c>
      <c r="L135" s="1">
        <f t="shared" si="21"/>
        <v>1.5819903865342722</v>
      </c>
      <c r="M135" s="1">
        <f t="shared" si="22"/>
        <v>47.915795159913046</v>
      </c>
      <c r="N135" s="1">
        <f t="shared" si="23"/>
        <v>54.172349495721733</v>
      </c>
      <c r="Q135" s="3">
        <f t="shared" si="25"/>
        <v>1.7063987465604959</v>
      </c>
      <c r="R135" s="1">
        <f t="shared" si="24"/>
        <v>1.5819903865342722</v>
      </c>
      <c r="S135" s="3">
        <f t="shared" si="26"/>
        <v>50.774893850443519</v>
      </c>
      <c r="T135" s="3">
        <f t="shared" si="27"/>
        <v>51.313250805191259</v>
      </c>
      <c r="U135" s="1"/>
    </row>
    <row r="136" spans="1:21" x14ac:dyDescent="0.3">
      <c r="A136">
        <v>134</v>
      </c>
      <c r="B136" s="1">
        <v>53.407133000000002</v>
      </c>
      <c r="C136" s="1">
        <f t="shared" si="28"/>
        <v>51.257520495035649</v>
      </c>
      <c r="D136" s="1">
        <f t="shared" si="29"/>
        <v>1.9341974329428362</v>
      </c>
      <c r="E136" s="3">
        <f t="shared" ref="E136:E142" si="30">SQRT(SUMXMY2($B$4:$B$142,$C$4:$C$142)/$H$3)</f>
        <v>1.5942217076191592</v>
      </c>
      <c r="F136" s="1">
        <f t="shared" ref="F136:F142" si="31">C136-(E136*TINV($H$2,$H$3))</f>
        <v>48.10505673105029</v>
      </c>
      <c r="G136" s="1">
        <f t="shared" ref="G136:G142" si="32">C136+(E136*TINV($H$2,$H$3))</f>
        <v>54.409984259021009</v>
      </c>
      <c r="L136" s="1">
        <f t="shared" ref="L136:L142" si="33">STEYX($B$4:$B$142,$C$4:$C$142)</f>
        <v>1.5819903865342722</v>
      </c>
      <c r="M136" s="1">
        <f t="shared" ref="M136:M142" si="34">C136-(L136*TINV($O$2,$O$3))</f>
        <v>48.129243327131306</v>
      </c>
      <c r="N136" s="1">
        <f t="shared" ref="N136:N142" si="35">C136+(L136*TINV($O$2,$O$3))</f>
        <v>54.385797662939993</v>
      </c>
      <c r="Q136" s="3">
        <f t="shared" si="25"/>
        <v>1.9341974329428362</v>
      </c>
      <c r="R136" s="1">
        <f t="shared" ref="R136:R142" si="36">STEYX($B$4:$B$142,$C$4:$C$142)</f>
        <v>1.5819903865342722</v>
      </c>
      <c r="S136" s="3">
        <f t="shared" si="26"/>
        <v>50.845873827512342</v>
      </c>
      <c r="T136" s="3">
        <f t="shared" si="27"/>
        <v>51.669167162558956</v>
      </c>
      <c r="U136" s="1"/>
    </row>
    <row r="137" spans="1:21" x14ac:dyDescent="0.3">
      <c r="A137">
        <v>135</v>
      </c>
      <c r="B137" s="1">
        <v>53.367379999999997</v>
      </c>
      <c r="C137" s="1">
        <f t="shared" si="28"/>
        <v>51.472481745532093</v>
      </c>
      <c r="D137" s="1">
        <f t="shared" si="29"/>
        <v>2.1087113327199516</v>
      </c>
      <c r="E137" s="3">
        <f t="shared" si="30"/>
        <v>1.5942217076191592</v>
      </c>
      <c r="F137" s="1">
        <f t="shared" si="31"/>
        <v>48.320017981546734</v>
      </c>
      <c r="G137" s="1">
        <f t="shared" si="32"/>
        <v>54.624945509517453</v>
      </c>
      <c r="L137" s="1">
        <f t="shared" si="33"/>
        <v>1.5819903865342722</v>
      </c>
      <c r="M137" s="1">
        <f t="shared" si="34"/>
        <v>48.34420457762775</v>
      </c>
      <c r="N137" s="1">
        <f t="shared" si="35"/>
        <v>54.600758913436437</v>
      </c>
      <c r="Q137" s="3">
        <f t="shared" ref="Q137:Q142" si="37">SQRT(SUMXMY2(B134:B136,C134:C136)/3)</f>
        <v>2.1087113327199516</v>
      </c>
      <c r="R137" s="1">
        <f t="shared" si="36"/>
        <v>1.5819903865342722</v>
      </c>
      <c r="S137" s="3">
        <f t="shared" ref="S137:S142" si="38">C137-(Q137*CONFIDENCE($U$2,STDEV(C133:C136),4))</f>
        <v>50.956116553552505</v>
      </c>
      <c r="T137" s="3">
        <f t="shared" ref="T137:T142" si="39">C137+(Q137*CONFIDENCE($U$2,STDEV(C133:C136),4))</f>
        <v>51.988846937511681</v>
      </c>
      <c r="U137" s="1"/>
    </row>
    <row r="138" spans="1:21" x14ac:dyDescent="0.3">
      <c r="A138">
        <v>136</v>
      </c>
      <c r="B138" s="1">
        <v>53.625768000000001</v>
      </c>
      <c r="C138" s="1">
        <f t="shared" si="28"/>
        <v>51.661971570978892</v>
      </c>
      <c r="D138" s="1">
        <f t="shared" si="29"/>
        <v>2.0629659332433725</v>
      </c>
      <c r="E138" s="3">
        <f t="shared" si="30"/>
        <v>1.5942217076191592</v>
      </c>
      <c r="F138" s="1">
        <f t="shared" si="31"/>
        <v>48.509507806993533</v>
      </c>
      <c r="G138" s="1">
        <f t="shared" si="32"/>
        <v>54.814435334964251</v>
      </c>
      <c r="L138" s="1">
        <f t="shared" si="33"/>
        <v>1.5819903865342722</v>
      </c>
      <c r="M138" s="1">
        <f t="shared" si="34"/>
        <v>48.533694403074549</v>
      </c>
      <c r="N138" s="1">
        <f t="shared" si="35"/>
        <v>54.790248738883236</v>
      </c>
      <c r="Q138" s="3">
        <f t="shared" si="37"/>
        <v>2.0629659332433725</v>
      </c>
      <c r="R138" s="1">
        <f t="shared" si="36"/>
        <v>1.5819903865342722</v>
      </c>
      <c r="S138" s="3">
        <f t="shared" si="38"/>
        <v>51.111022234794007</v>
      </c>
      <c r="T138" s="3">
        <f t="shared" si="39"/>
        <v>52.212920907163777</v>
      </c>
      <c r="U138" s="1"/>
    </row>
    <row r="139" spans="1:21" x14ac:dyDescent="0.3">
      <c r="A139">
        <v>137</v>
      </c>
      <c r="B139" s="1">
        <v>52.761158000000002</v>
      </c>
      <c r="C139" s="1">
        <f t="shared" si="28"/>
        <v>51.858351213881001</v>
      </c>
      <c r="D139" s="1">
        <f t="shared" si="29"/>
        <v>2.0056561462458022</v>
      </c>
      <c r="E139" s="3">
        <f t="shared" si="30"/>
        <v>1.5942217076191592</v>
      </c>
      <c r="F139" s="1">
        <f t="shared" si="31"/>
        <v>48.705887449895641</v>
      </c>
      <c r="G139" s="1">
        <f t="shared" si="32"/>
        <v>55.01081497786636</v>
      </c>
      <c r="L139" s="1">
        <f t="shared" si="33"/>
        <v>1.5819903865342722</v>
      </c>
      <c r="M139" s="1">
        <f t="shared" si="34"/>
        <v>48.730074045976657</v>
      </c>
      <c r="N139" s="1">
        <f t="shared" si="35"/>
        <v>54.986628381785344</v>
      </c>
      <c r="Q139" s="3">
        <f t="shared" si="37"/>
        <v>2.0056561462458022</v>
      </c>
      <c r="R139" s="1">
        <f t="shared" si="36"/>
        <v>1.5819903865342722</v>
      </c>
      <c r="S139" s="3">
        <f t="shared" si="38"/>
        <v>51.333216948425374</v>
      </c>
      <c r="T139" s="3">
        <f t="shared" si="39"/>
        <v>52.383485479336628</v>
      </c>
      <c r="U139" s="1"/>
    </row>
    <row r="140" spans="1:21" x14ac:dyDescent="0.3">
      <c r="A140">
        <v>138</v>
      </c>
      <c r="B140" s="1">
        <v>55.563690000000001</v>
      </c>
      <c r="C140" s="1">
        <f t="shared" si="28"/>
        <v>51.948631892492898</v>
      </c>
      <c r="D140" s="1">
        <f t="shared" si="29"/>
        <v>1.6595376768329273</v>
      </c>
      <c r="E140" s="3">
        <f t="shared" si="30"/>
        <v>1.5942217076191592</v>
      </c>
      <c r="F140" s="1">
        <f t="shared" si="31"/>
        <v>48.796168128507539</v>
      </c>
      <c r="G140" s="1">
        <f t="shared" si="32"/>
        <v>55.101095656478257</v>
      </c>
      <c r="L140" s="1">
        <f t="shared" si="33"/>
        <v>1.5819903865342722</v>
      </c>
      <c r="M140" s="1">
        <f t="shared" si="34"/>
        <v>48.820354724588555</v>
      </c>
      <c r="N140" s="1">
        <f t="shared" si="35"/>
        <v>55.076909060397242</v>
      </c>
      <c r="Q140" s="3">
        <f t="shared" si="37"/>
        <v>1.6595376768329273</v>
      </c>
      <c r="R140" s="1">
        <f t="shared" si="36"/>
        <v>1.5819903865342722</v>
      </c>
      <c r="S140" s="3">
        <f t="shared" si="38"/>
        <v>51.530255928711718</v>
      </c>
      <c r="T140" s="3">
        <f t="shared" si="39"/>
        <v>52.367007856274078</v>
      </c>
      <c r="U140" s="1"/>
    </row>
    <row r="141" spans="1:21" x14ac:dyDescent="0.3">
      <c r="A141">
        <v>139</v>
      </c>
      <c r="B141" s="1">
        <v>55.454371000000002</v>
      </c>
      <c r="C141" s="1">
        <f t="shared" si="28"/>
        <v>52.310137703243612</v>
      </c>
      <c r="D141" s="1">
        <f t="shared" si="29"/>
        <v>2.4317484538462866</v>
      </c>
      <c r="E141" s="3">
        <f t="shared" si="30"/>
        <v>1.5942217076191592</v>
      </c>
      <c r="F141" s="1">
        <f t="shared" si="31"/>
        <v>49.157673939258252</v>
      </c>
      <c r="G141" s="1">
        <f t="shared" si="32"/>
        <v>55.462601467228971</v>
      </c>
      <c r="L141" s="1">
        <f t="shared" si="33"/>
        <v>1.5819903865342722</v>
      </c>
      <c r="M141" s="1">
        <f t="shared" si="34"/>
        <v>49.181860535339268</v>
      </c>
      <c r="N141" s="1">
        <f t="shared" si="35"/>
        <v>55.438414871147955</v>
      </c>
      <c r="Q141" s="3">
        <f t="shared" si="37"/>
        <v>2.4317484538462866</v>
      </c>
      <c r="R141" s="1">
        <f t="shared" si="36"/>
        <v>1.5819903865342722</v>
      </c>
      <c r="S141" s="3">
        <f t="shared" si="38"/>
        <v>51.804420260804143</v>
      </c>
      <c r="T141" s="3">
        <f t="shared" si="39"/>
        <v>52.815855145683081</v>
      </c>
      <c r="U141" s="1"/>
    </row>
    <row r="142" spans="1:21" x14ac:dyDescent="0.3">
      <c r="A142">
        <v>140</v>
      </c>
      <c r="B142" s="1">
        <v>56.219602000000002</v>
      </c>
      <c r="C142" s="1">
        <f t="shared" si="28"/>
        <v>52.624561032919253</v>
      </c>
      <c r="D142" s="1">
        <f t="shared" si="29"/>
        <v>2.8148361845849879</v>
      </c>
      <c r="E142" s="3">
        <f t="shared" si="30"/>
        <v>1.5942217076191592</v>
      </c>
      <c r="F142" s="1">
        <f t="shared" si="31"/>
        <v>49.472097268933894</v>
      </c>
      <c r="G142" s="1">
        <f t="shared" si="32"/>
        <v>55.777024796904612</v>
      </c>
      <c r="L142" s="1">
        <f t="shared" si="33"/>
        <v>1.5819903865342722</v>
      </c>
      <c r="M142" s="1">
        <f t="shared" si="34"/>
        <v>49.49628386501491</v>
      </c>
      <c r="N142" s="1">
        <f t="shared" si="35"/>
        <v>55.752838200823597</v>
      </c>
      <c r="Q142" s="3">
        <f t="shared" si="37"/>
        <v>2.8148361845849879</v>
      </c>
      <c r="R142" s="1">
        <f t="shared" si="36"/>
        <v>1.5819903865342722</v>
      </c>
      <c r="S142" s="3">
        <f t="shared" si="38"/>
        <v>51.875944870984981</v>
      </c>
      <c r="T142" s="3">
        <f t="shared" si="39"/>
        <v>53.373177194853525</v>
      </c>
      <c r="U142" s="1"/>
    </row>
  </sheetData>
  <mergeCells count="3">
    <mergeCell ref="F1:G1"/>
    <mergeCell ref="M1:N1"/>
    <mergeCell ref="S1:T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7.1.1-4</vt:lpstr>
      <vt:lpstr>7.1.5-7</vt:lpstr>
      <vt:lpstr>7.2.1-2</vt:lpstr>
      <vt:lpstr>7.2.5-8</vt:lpstr>
      <vt:lpstr>7.2.7</vt:lpstr>
      <vt:lpstr>7.2.9-10</vt:lpstr>
      <vt:lpstr>7.2.11-16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</cp:lastModifiedBy>
  <dcterms:created xsi:type="dcterms:W3CDTF">2010-02-02T23:57:19Z</dcterms:created>
  <dcterms:modified xsi:type="dcterms:W3CDTF">2016-12-11T16:12:53Z</dcterms:modified>
</cp:coreProperties>
</file>